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0395" windowHeight="8700" tabRatio="889" activeTab="1"/>
  </bookViews>
  <sheets>
    <sheet name="START HERE - INSTRUCTIONS" sheetId="17" r:id="rId1"/>
    <sheet name="Region 1 6-hr Hyetograph Data" sheetId="9" r:id="rId2"/>
    <sheet name="Region 1 6-hr Hyetograph plot" sheetId="12" r:id="rId3"/>
    <sheet name="Region 2 6-hr Hyetograph Data" sheetId="13" r:id="rId4"/>
    <sheet name="Region 2 6-hr Hyetograph plot" sheetId="14" r:id="rId5"/>
    <sheet name="Region 3 6-hr Hyetograph Data" sheetId="15" r:id="rId6"/>
    <sheet name="Region 3 6-hr Hyetograph plot" sheetId="16" r:id="rId7"/>
  </sheets>
  <externalReferences>
    <externalReference r:id="rId8"/>
    <externalReference r:id="rId9"/>
  </externalReferences>
  <calcPr calcId="145621"/>
</workbook>
</file>

<file path=xl/calcChain.xml><?xml version="1.0" encoding="utf-8"?>
<calcChain xmlns="http://schemas.openxmlformats.org/spreadsheetml/2006/main">
  <c r="B74" i="16" l="1"/>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B56" i="15"/>
  <c r="B55" i="15"/>
  <c r="B53" i="15"/>
  <c r="B45" i="15"/>
  <c r="B47" i="15"/>
  <c r="B54" i="15"/>
  <c r="B52" i="15"/>
  <c r="B49" i="15"/>
  <c r="B50" i="15"/>
  <c r="D36" i="15"/>
  <c r="F35" i="15"/>
  <c r="G35" i="15" s="1"/>
  <c r="H35" i="15" s="1"/>
  <c r="I35" i="15" s="1"/>
  <c r="E35" i="15"/>
  <c r="D34" i="15"/>
  <c r="E33" i="15"/>
  <c r="D32" i="15"/>
  <c r="F33" i="15" s="1"/>
  <c r="G33" i="15" s="1"/>
  <c r="H33" i="15" s="1"/>
  <c r="I33" i="15" s="1"/>
  <c r="F31" i="15"/>
  <c r="G31" i="15" s="1"/>
  <c r="H31" i="15" s="1"/>
  <c r="I31" i="15" s="1"/>
  <c r="E31" i="15"/>
  <c r="D30" i="15"/>
  <c r="E29" i="15"/>
  <c r="D28" i="15"/>
  <c r="F29" i="15" s="1"/>
  <c r="G29" i="15" s="1"/>
  <c r="H29" i="15" s="1"/>
  <c r="I29" i="15" s="1"/>
  <c r="E27" i="15"/>
  <c r="D26" i="15"/>
  <c r="E25" i="15"/>
  <c r="D24" i="15"/>
  <c r="F25" i="15" s="1"/>
  <c r="G25" i="15" s="1"/>
  <c r="H25" i="15" s="1"/>
  <c r="I25" i="15" s="1"/>
  <c r="E23" i="15"/>
  <c r="D22" i="15"/>
  <c r="E21" i="15"/>
  <c r="D20" i="15"/>
  <c r="F21" i="15" s="1"/>
  <c r="G21" i="15" s="1"/>
  <c r="H21" i="15" s="1"/>
  <c r="I21" i="15" s="1"/>
  <c r="E19" i="15"/>
  <c r="D18" i="15"/>
  <c r="E17" i="15"/>
  <c r="D16" i="15"/>
  <c r="F17" i="15" s="1"/>
  <c r="G17" i="15" s="1"/>
  <c r="H17" i="15" s="1"/>
  <c r="I17" i="15" s="1"/>
  <c r="E15" i="15"/>
  <c r="D14" i="15"/>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D36" i="13"/>
  <c r="F35" i="13"/>
  <c r="G35" i="13" s="1"/>
  <c r="H35" i="13" s="1"/>
  <c r="I35" i="13" s="1"/>
  <c r="E35" i="13"/>
  <c r="D34" i="13"/>
  <c r="E33" i="13"/>
  <c r="D32" i="13"/>
  <c r="F33" i="13" s="1"/>
  <c r="G33" i="13" s="1"/>
  <c r="H33" i="13" s="1"/>
  <c r="I33" i="13" s="1"/>
  <c r="E31" i="13"/>
  <c r="D30" i="13"/>
  <c r="E29" i="13"/>
  <c r="D28" i="13"/>
  <c r="F29" i="13" s="1"/>
  <c r="G29" i="13" s="1"/>
  <c r="H29" i="13" s="1"/>
  <c r="I29" i="13" s="1"/>
  <c r="E27" i="13"/>
  <c r="D26" i="13"/>
  <c r="E25" i="13"/>
  <c r="D24" i="13"/>
  <c r="F25" i="13" s="1"/>
  <c r="G25" i="13" s="1"/>
  <c r="H25" i="13" s="1"/>
  <c r="I25" i="13" s="1"/>
  <c r="E23" i="13"/>
  <c r="D22" i="13"/>
  <c r="E21" i="13"/>
  <c r="D20" i="13"/>
  <c r="F21" i="13" s="1"/>
  <c r="G21" i="13" s="1"/>
  <c r="H21" i="13" s="1"/>
  <c r="I21" i="13" s="1"/>
  <c r="E19" i="13"/>
  <c r="D18" i="13"/>
  <c r="E17" i="13"/>
  <c r="D16" i="13"/>
  <c r="F17" i="13" s="1"/>
  <c r="G17" i="13" s="1"/>
  <c r="H17" i="13" s="1"/>
  <c r="I17" i="13" s="1"/>
  <c r="E15" i="13"/>
  <c r="D14" i="13"/>
  <c r="B60" i="9"/>
  <c r="B58" i="9"/>
  <c r="B48" i="9"/>
  <c r="B50" i="9"/>
  <c r="B56" i="9"/>
  <c r="B55" i="9"/>
  <c r="B52" i="9"/>
  <c r="B53" i="9"/>
  <c r="E15" i="9"/>
  <c r="B76" i="16" l="1"/>
  <c r="B76" i="14"/>
  <c r="F19" i="15"/>
  <c r="G19" i="15" s="1"/>
  <c r="H19" i="15" s="1"/>
  <c r="I19" i="15" s="1"/>
  <c r="F15" i="15"/>
  <c r="G15" i="15" s="1"/>
  <c r="H15" i="15" s="1"/>
  <c r="I15" i="15" s="1"/>
  <c r="F23" i="15"/>
  <c r="G23" i="15" s="1"/>
  <c r="H23" i="15" s="1"/>
  <c r="I23" i="15" s="1"/>
  <c r="F27" i="15"/>
  <c r="G27" i="15" s="1"/>
  <c r="H27" i="15" s="1"/>
  <c r="I27" i="15" s="1"/>
  <c r="F19" i="13"/>
  <c r="G19" i="13" s="1"/>
  <c r="H19" i="13" s="1"/>
  <c r="I19" i="13" s="1"/>
  <c r="F23" i="13"/>
  <c r="G23" i="13" s="1"/>
  <c r="H23" i="13" s="1"/>
  <c r="I23" i="13" s="1"/>
  <c r="F15" i="13"/>
  <c r="G15" i="13" s="1"/>
  <c r="H15" i="13" s="1"/>
  <c r="I15" i="13" s="1"/>
  <c r="F27" i="13"/>
  <c r="G27" i="13" s="1"/>
  <c r="H27" i="13" s="1"/>
  <c r="I27" i="13" s="1"/>
  <c r="F31" i="13"/>
  <c r="G31" i="13" s="1"/>
  <c r="H31" i="13" s="1"/>
  <c r="I31" i="13" s="1"/>
  <c r="I40" i="15" l="1"/>
  <c r="I39" i="15"/>
  <c r="I40" i="13"/>
  <c r="I39" i="13"/>
  <c r="A44" i="15" l="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C43" i="15" s="1"/>
  <c r="C44" i="15" s="1"/>
  <c r="C45" i="15" s="1"/>
  <c r="C46" i="15" s="1"/>
  <c r="C47" i="15" s="1"/>
  <c r="C48" i="15" s="1"/>
  <c r="C49" i="15" s="1"/>
  <c r="C50" i="15" s="1"/>
  <c r="C51" i="15" s="1"/>
  <c r="C52" i="15" s="1"/>
  <c r="C53" i="15" s="1"/>
  <c r="C54" i="15" s="1"/>
  <c r="C55" i="15" s="1"/>
  <c r="C56" i="15" s="1"/>
  <c r="C57" i="15" s="1"/>
  <c r="C58" i="15" s="1"/>
  <c r="C59" i="15" s="1"/>
  <c r="C60" i="15" s="1"/>
  <c r="C61" i="15" s="1"/>
  <c r="C62" i="15" s="1"/>
  <c r="C63" i="15" s="1"/>
  <c r="C64" i="15" s="1"/>
  <c r="C65" i="15" s="1"/>
  <c r="C66"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A44" i="13"/>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C43" i="13" s="1"/>
  <c r="C44" i="13" s="1"/>
  <c r="C45" i="13" s="1"/>
  <c r="C46" i="13" s="1"/>
  <c r="C47" i="13" s="1"/>
  <c r="C48" i="13" s="1"/>
  <c r="C49" i="13" s="1"/>
  <c r="C50" i="13" s="1"/>
  <c r="C51" i="13" s="1"/>
  <c r="C52" i="13" s="1"/>
  <c r="C53" i="13" s="1"/>
  <c r="C54" i="13" s="1"/>
  <c r="C55" i="13" s="1"/>
  <c r="C56" i="13" s="1"/>
  <c r="C57" i="13" s="1"/>
  <c r="C58" i="13" s="1"/>
  <c r="C59" i="13" s="1"/>
  <c r="C60" i="13" s="1"/>
  <c r="C61" i="13" s="1"/>
  <c r="C62" i="13" s="1"/>
  <c r="C63" i="13" s="1"/>
  <c r="C64" i="13" s="1"/>
  <c r="C65" i="13" s="1"/>
  <c r="C66"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D14" i="9"/>
  <c r="D16" i="9"/>
  <c r="E17" i="9"/>
  <c r="D18" i="9"/>
  <c r="E19" i="9"/>
  <c r="D20" i="9"/>
  <c r="E21" i="9"/>
  <c r="D22" i="9"/>
  <c r="E23" i="9"/>
  <c r="D24" i="9"/>
  <c r="E25" i="9"/>
  <c r="D26" i="9"/>
  <c r="E27" i="9"/>
  <c r="D28" i="9"/>
  <c r="E29" i="9"/>
  <c r="D30" i="9"/>
  <c r="E31" i="9"/>
  <c r="D32" i="9"/>
  <c r="E33" i="9"/>
  <c r="D34" i="9"/>
  <c r="E35" i="9"/>
  <c r="D36" i="9"/>
  <c r="A44" i="9"/>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E66" i="9" s="1"/>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F15" i="9" l="1"/>
  <c r="G15" i="9" s="1"/>
  <c r="H15" i="9" s="1"/>
  <c r="F33" i="9"/>
  <c r="F31" i="9"/>
  <c r="G31" i="9" s="1"/>
  <c r="H31" i="9" s="1"/>
  <c r="D63" i="9" s="1"/>
  <c r="B47" i="12" s="1"/>
  <c r="D50" i="13"/>
  <c r="B55" i="13"/>
  <c r="G33" i="9"/>
  <c r="F35" i="9"/>
  <c r="G35" i="9" s="1"/>
  <c r="F23" i="9"/>
  <c r="G23" i="9" s="1"/>
  <c r="H23" i="9" s="1"/>
  <c r="F17" i="9"/>
  <c r="G17" i="9" s="1"/>
  <c r="D52" i="15"/>
  <c r="F21" i="9"/>
  <c r="G21" i="9" s="1"/>
  <c r="F63" i="15"/>
  <c r="D60" i="15"/>
  <c r="B61" i="15"/>
  <c r="D45" i="15"/>
  <c r="D45" i="13"/>
  <c r="F51" i="13"/>
  <c r="D43" i="13"/>
  <c r="D47" i="13"/>
  <c r="F61" i="13"/>
  <c r="D60" i="9"/>
  <c r="B44" i="12" s="1"/>
  <c r="D62" i="9"/>
  <c r="B46" i="12" s="1"/>
  <c r="D57" i="9"/>
  <c r="B41" i="12" s="1"/>
  <c r="F29" i="9"/>
  <c r="G29" i="9" s="1"/>
  <c r="F27" i="9"/>
  <c r="G27" i="9" s="1"/>
  <c r="F25" i="9"/>
  <c r="G25" i="9" s="1"/>
  <c r="I23" i="9"/>
  <c r="B57" i="9"/>
  <c r="B17" i="12" s="1"/>
  <c r="B51" i="9"/>
  <c r="B11" i="12" s="1"/>
  <c r="B18" i="12"/>
  <c r="B12" i="12"/>
  <c r="F19" i="9"/>
  <c r="G19" i="9" s="1"/>
  <c r="B54" i="9"/>
  <c r="B14" i="12" s="1"/>
  <c r="I15" i="9"/>
  <c r="D58" i="13"/>
  <c r="B54" i="13"/>
  <c r="D44" i="13"/>
  <c r="D66" i="13"/>
  <c r="D64" i="13"/>
  <c r="B49" i="13"/>
  <c r="B47" i="13"/>
  <c r="B45" i="13"/>
  <c r="F43" i="13"/>
  <c r="D65" i="13"/>
  <c r="D63" i="13"/>
  <c r="B50" i="13"/>
  <c r="B46" i="13"/>
  <c r="F44" i="13"/>
  <c r="B48" i="13"/>
  <c r="B63" i="13"/>
  <c r="B64" i="13"/>
  <c r="D49" i="13"/>
  <c r="F47" i="13"/>
  <c r="F48" i="13"/>
  <c r="F46" i="15" l="1"/>
  <c r="F49" i="15"/>
  <c r="B51" i="15"/>
  <c r="D51" i="15"/>
  <c r="F65" i="15"/>
  <c r="D43" i="15"/>
  <c r="B66" i="15"/>
  <c r="D48" i="15"/>
  <c r="D47" i="15"/>
  <c r="D50" i="15"/>
  <c r="F55" i="13"/>
  <c r="B51" i="13"/>
  <c r="D60" i="13"/>
  <c r="D61" i="13"/>
  <c r="H19" i="9"/>
  <c r="B13" i="12" s="1"/>
  <c r="B62" i="9"/>
  <c r="B22" i="12" s="1"/>
  <c r="H27" i="9"/>
  <c r="B43" i="9" s="1"/>
  <c r="B3" i="12" s="1"/>
  <c r="D58" i="9"/>
  <c r="B42" i="12" s="1"/>
  <c r="D66" i="9"/>
  <c r="B50" i="12" s="1"/>
  <c r="D61" i="9"/>
  <c r="B45" i="12" s="1"/>
  <c r="F61" i="9"/>
  <c r="B69" i="12" s="1"/>
  <c r="H35" i="9"/>
  <c r="H21" i="9"/>
  <c r="I21" i="9" s="1"/>
  <c r="F54" i="9"/>
  <c r="B62" i="12" s="1"/>
  <c r="H33" i="9"/>
  <c r="D55" i="9"/>
  <c r="B39" i="12" s="1"/>
  <c r="I31" i="9"/>
  <c r="D56" i="9"/>
  <c r="B40" i="12" s="1"/>
  <c r="D65" i="9"/>
  <c r="B49" i="12" s="1"/>
  <c r="H17" i="9"/>
  <c r="B15" i="12" s="1"/>
  <c r="D45" i="9"/>
  <c r="B29" i="12" s="1"/>
  <c r="H29" i="9"/>
  <c r="H25" i="9"/>
  <c r="B20" i="12" s="1"/>
  <c r="D64" i="9"/>
  <c r="B48" i="12" s="1"/>
  <c r="D59" i="9"/>
  <c r="B43" i="12" s="1"/>
  <c r="F52" i="9"/>
  <c r="B60" i="12" s="1"/>
  <c r="F51" i="9"/>
  <c r="B59" i="12" s="1"/>
  <c r="F49" i="9"/>
  <c r="B57" i="12" s="1"/>
  <c r="F44" i="9"/>
  <c r="B52" i="12" s="1"/>
  <c r="F43" i="9"/>
  <c r="B51" i="12" s="1"/>
  <c r="I33" i="9"/>
  <c r="F53" i="9"/>
  <c r="B61" i="12" s="1"/>
  <c r="F45" i="9"/>
  <c r="B53" i="12" s="1"/>
  <c r="F50" i="9"/>
  <c r="B58" i="12" s="1"/>
  <c r="D46" i="15"/>
  <c r="B65" i="15"/>
  <c r="F58" i="15"/>
  <c r="D49" i="15"/>
  <c r="D44" i="15"/>
  <c r="B52" i="13"/>
  <c r="D57" i="13"/>
  <c r="B53" i="13"/>
  <c r="D62" i="13"/>
  <c r="B56" i="13"/>
  <c r="D59" i="13"/>
  <c r="F57" i="9"/>
  <c r="B65" i="12" s="1"/>
  <c r="F56" i="9"/>
  <c r="B64" i="12" s="1"/>
  <c r="F55" i="9"/>
  <c r="B63" i="12" s="1"/>
  <c r="F58" i="9"/>
  <c r="B66" i="12" s="1"/>
  <c r="F66" i="9"/>
  <c r="B74" i="12" s="1"/>
  <c r="F60" i="9"/>
  <c r="B68" i="12" s="1"/>
  <c r="D51" i="9"/>
  <c r="B35" i="12" s="1"/>
  <c r="F62" i="9"/>
  <c r="B70" i="12" s="1"/>
  <c r="I35" i="9"/>
  <c r="F59" i="9"/>
  <c r="B67" i="12" s="1"/>
  <c r="B16" i="12"/>
  <c r="F57" i="15"/>
  <c r="F44" i="15"/>
  <c r="F52" i="15"/>
  <c r="F48" i="15"/>
  <c r="D65" i="15"/>
  <c r="F47" i="15"/>
  <c r="B46" i="15"/>
  <c r="F66" i="15"/>
  <c r="B44" i="13"/>
  <c r="F49" i="13"/>
  <c r="F46" i="13"/>
  <c r="F52" i="13"/>
  <c r="F53" i="13"/>
  <c r="F50" i="13"/>
  <c r="F45" i="13"/>
  <c r="F64" i="13"/>
  <c r="F65" i="13"/>
  <c r="F56" i="13"/>
  <c r="F57" i="13"/>
  <c r="F54" i="13"/>
  <c r="B43" i="13"/>
  <c r="D48" i="13"/>
  <c r="F62" i="13"/>
  <c r="F63" i="13"/>
  <c r="D48" i="9"/>
  <c r="B32" i="12" s="1"/>
  <c r="B66" i="9"/>
  <c r="B26" i="12" s="1"/>
  <c r="D47" i="9"/>
  <c r="B31" i="12" s="1"/>
  <c r="B64" i="9"/>
  <c r="B24" i="12" s="1"/>
  <c r="B61" i="9"/>
  <c r="B21" i="12" s="1"/>
  <c r="B63" i="9"/>
  <c r="B23" i="12" s="1"/>
  <c r="B8" i="12"/>
  <c r="I27" i="9"/>
  <c r="B44" i="9"/>
  <c r="B4" i="12" s="1"/>
  <c r="I29" i="9"/>
  <c r="D50" i="9"/>
  <c r="B34" i="12" s="1"/>
  <c r="I25" i="9"/>
  <c r="I19" i="9"/>
  <c r="D43" i="9"/>
  <c r="B27" i="12" s="1"/>
  <c r="F60" i="15"/>
  <c r="F59" i="15"/>
  <c r="F54" i="15"/>
  <c r="F62" i="15"/>
  <c r="F53" i="15"/>
  <c r="F61" i="15"/>
  <c r="F56" i="15"/>
  <c r="F64" i="15"/>
  <c r="F55" i="15"/>
  <c r="F43" i="15"/>
  <c r="F51" i="15"/>
  <c r="F50" i="15"/>
  <c r="F45" i="15"/>
  <c r="D66" i="15"/>
  <c r="D53" i="15"/>
  <c r="D56" i="15"/>
  <c r="D55" i="15"/>
  <c r="D63" i="15"/>
  <c r="D58" i="15"/>
  <c r="D59" i="15"/>
  <c r="D54" i="15"/>
  <c r="D62" i="15"/>
  <c r="D61" i="15"/>
  <c r="D64" i="15"/>
  <c r="D57" i="15"/>
  <c r="B60" i="15"/>
  <c r="B63" i="15"/>
  <c r="B44" i="15"/>
  <c r="B62" i="15"/>
  <c r="B57" i="15"/>
  <c r="B64" i="15"/>
  <c r="B59" i="15"/>
  <c r="B58" i="15"/>
  <c r="B43" i="15"/>
  <c r="B48" i="15"/>
  <c r="B66" i="13"/>
  <c r="B65" i="13"/>
  <c r="F58" i="13"/>
  <c r="F66" i="13"/>
  <c r="F59" i="13"/>
  <c r="F60" i="13"/>
  <c r="D54" i="9"/>
  <c r="B38" i="12" s="1"/>
  <c r="D44" i="9"/>
  <c r="B28" i="12" s="1"/>
  <c r="D53" i="9"/>
  <c r="B37" i="12" s="1"/>
  <c r="D49" i="9"/>
  <c r="B33" i="12" s="1"/>
  <c r="D52" i="9"/>
  <c r="B36" i="12" s="1"/>
  <c r="D46" i="9"/>
  <c r="B30" i="12" s="1"/>
  <c r="B61" i="13"/>
  <c r="B59" i="13"/>
  <c r="B57" i="13"/>
  <c r="D56" i="13"/>
  <c r="D54" i="13"/>
  <c r="D52" i="13"/>
  <c r="B62" i="13"/>
  <c r="B60" i="13"/>
  <c r="D55" i="13"/>
  <c r="D51" i="13"/>
  <c r="B58" i="13"/>
  <c r="D53" i="13"/>
  <c r="D46" i="13"/>
  <c r="I17" i="9" l="1"/>
  <c r="I40" i="9" s="1"/>
  <c r="B10" i="12"/>
  <c r="I39" i="9"/>
  <c r="B59" i="9"/>
  <c r="B19" i="12" s="1"/>
  <c r="B46" i="9"/>
  <c r="B6" i="12" s="1"/>
  <c r="B49" i="9"/>
  <c r="B9" i="12" s="1"/>
  <c r="B47" i="9"/>
  <c r="B7" i="12" s="1"/>
  <c r="B45" i="9"/>
  <c r="B5" i="12" s="1"/>
  <c r="B76" i="12" s="1"/>
  <c r="B65" i="9"/>
  <c r="B25" i="12" s="1"/>
  <c r="F47" i="9"/>
  <c r="B55" i="12" s="1"/>
  <c r="F48" i="9"/>
  <c r="B56" i="12" s="1"/>
  <c r="F46" i="9"/>
  <c r="B54" i="12" s="1"/>
  <c r="F65" i="9"/>
  <c r="B73" i="12" s="1"/>
  <c r="F64" i="9"/>
  <c r="B72" i="12" s="1"/>
  <c r="F63" i="9"/>
  <c r="B71" i="12" s="1"/>
</calcChain>
</file>

<file path=xl/sharedStrings.xml><?xml version="1.0" encoding="utf-8"?>
<sst xmlns="http://schemas.openxmlformats.org/spreadsheetml/2006/main" count="120" uniqueCount="29">
  <si>
    <t>Basin average depth</t>
  </si>
  <si>
    <t>Incremental Duration</t>
  </si>
  <si>
    <t>Dimensionless</t>
  </si>
  <si>
    <t>depth</t>
  </si>
  <si>
    <t>Depth-area</t>
  </si>
  <si>
    <t>adjustment</t>
  </si>
  <si>
    <t>Adjusted</t>
  </si>
  <si>
    <t xml:space="preserve">dimensionless </t>
  </si>
  <si>
    <t>Incremental</t>
  </si>
  <si>
    <t>Time</t>
  </si>
  <si>
    <t>period</t>
  </si>
  <si>
    <t xml:space="preserve">Depth per </t>
  </si>
  <si>
    <t>(Figure 17)</t>
  </si>
  <si>
    <t>6 hr sum</t>
  </si>
  <si>
    <t xml:space="preserve">per 15 minute </t>
  </si>
  <si>
    <t>15 minute</t>
  </si>
  <si>
    <t>6 hour precipitation hyetograph; 2 hour kernal, 50% exceedance probability for region 1 (USGS WRI 98-4100)</t>
  </si>
  <si>
    <t>(Table 13)</t>
  </si>
  <si>
    <t>6 hour precipitation hyetograph; 2 hour kernal, 50% exceedance probability for region 2 (USGS WRI 98-4100)</t>
  </si>
  <si>
    <t>(Table 14)</t>
  </si>
  <si>
    <t>(Table 15)</t>
  </si>
  <si>
    <t>For a</t>
  </si>
  <si>
    <t>year return period storm</t>
  </si>
  <si>
    <t>inches</t>
  </si>
  <si>
    <t>2 hr sum</t>
  </si>
  <si>
    <t>Hour</t>
  </si>
  <si>
    <t>Incremental Precip Depth (in)</t>
  </si>
  <si>
    <t>TOTAL</t>
  </si>
  <si>
    <t>6 hour precipitation hyetograph; 2 hour kernal, 50% exceedance probability for region 3 (USGS WRI 98-4100)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</si>
</sst>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3" x14ac:knownFonts="1">
    <font>
      <sz val="10"/>
      <name val="Arial"/>
    </font>
    <font>
      <b/>
      <sz val="10"/>
      <name val="Arial"/>
      <family val="2"/>
    </font>
    <font>
      <sz val="10"/>
      <name val="Arial"/>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bottom/>
      <diagonal/>
    </border>
    <border>
      <left style="thin">
        <color auto="1"/>
      </left>
      <right style="thick">
        <color auto="1"/>
      </right>
      <top/>
      <bottom/>
      <diagonal/>
    </border>
  </borders>
  <cellStyleXfs count="1">
    <xf numFmtId="0" fontId="0" fillId="0" borderId="0"/>
  </cellStyleXfs>
  <cellXfs count="51">
    <xf numFmtId="0" fontId="0" fillId="0" borderId="0" xfId="0"/>
    <xf numFmtId="2" fontId="0" fillId="0" borderId="0" xfId="0" applyNumberFormat="1"/>
    <xf numFmtId="2" fontId="1" fillId="0" borderId="0" xfId="0" applyNumberFormat="1" applyFont="1"/>
    <xf numFmtId="0" fontId="1" fillId="0" borderId="0" xfId="0" applyFont="1"/>
    <xf numFmtId="164" fontId="0" fillId="0" borderId="0" xfId="0" applyNumberFormat="1"/>
    <xf numFmtId="164" fontId="1" fillId="0" borderId="0" xfId="0" applyNumberFormat="1" applyFont="1"/>
    <xf numFmtId="165" fontId="0" fillId="0" borderId="0" xfId="0" applyNumberFormat="1"/>
    <xf numFmtId="164" fontId="0" fillId="0" borderId="0" xfId="0" applyNumberFormat="1" applyFill="1"/>
    <xf numFmtId="0" fontId="0" fillId="0" borderId="0" xfId="0" applyFill="1"/>
    <xf numFmtId="0" fontId="0" fillId="0" borderId="0" xfId="0" applyFill="1" applyProtection="1">
      <protection locked="0"/>
    </xf>
    <xf numFmtId="0" fontId="0" fillId="0" borderId="0" xfId="0" quotePrefix="1"/>
    <xf numFmtId="164" fontId="0" fillId="0" borderId="0" xfId="0" applyNumberFormat="1" applyFill="1" applyBorder="1"/>
    <xf numFmtId="0" fontId="2" fillId="0" borderId="0" xfId="0" applyFont="1"/>
    <xf numFmtId="17" fontId="0" fillId="0" borderId="0" xfId="0" applyNumberFormat="1"/>
    <xf numFmtId="2" fontId="1" fillId="0" borderId="0" xfId="0" applyNumberFormat="1" applyFont="1" applyFill="1" applyProtection="1">
      <protection locked="0"/>
    </xf>
    <xf numFmtId="0" fontId="1" fillId="0" borderId="0" xfId="0" applyFont="1" applyFill="1" applyAlignment="1">
      <alignment horizontal="right"/>
    </xf>
    <xf numFmtId="164" fontId="0" fillId="2" borderId="0" xfId="0" applyNumberFormat="1" applyFill="1"/>
    <xf numFmtId="0" fontId="1" fillId="0" borderId="0" xfId="0" applyFont="1" applyFill="1"/>
    <xf numFmtId="2" fontId="1" fillId="2" borderId="0" xfId="0" applyNumberFormat="1" applyFont="1" applyFill="1" applyProtection="1">
      <protection locked="0"/>
    </xf>
    <xf numFmtId="0" fontId="0" fillId="2" borderId="0" xfId="0" applyFill="1"/>
    <xf numFmtId="165" fontId="0" fillId="0" borderId="0" xfId="0" applyNumberFormat="1" applyFill="1"/>
    <xf numFmtId="0" fontId="2" fillId="0" borderId="0" xfId="0" applyFont="1" applyFill="1"/>
    <xf numFmtId="165" fontId="2" fillId="0" borderId="0" xfId="0" applyNumberFormat="1" applyFont="1" applyFill="1"/>
    <xf numFmtId="164" fontId="2" fillId="0" borderId="0" xfId="0" applyNumberFormat="1" applyFont="1" applyFill="1"/>
    <xf numFmtId="164" fontId="1" fillId="0" borderId="0" xfId="0" applyNumberFormat="1" applyFont="1" applyFill="1"/>
    <xf numFmtId="164" fontId="1" fillId="0" borderId="3" xfId="0" applyNumberFormat="1" applyFont="1" applyFill="1" applyBorder="1"/>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164" fontId="0" fillId="0" borderId="0" xfId="0" applyNumberFormat="1" applyFill="1" applyAlignment="1">
      <alignment horizontal="center"/>
    </xf>
    <xf numFmtId="0" fontId="2" fillId="0" borderId="0" xfId="0" applyFont="1" applyBorder="1"/>
    <xf numFmtId="0" fontId="0" fillId="0" borderId="0" xfId="0" applyBorder="1"/>
    <xf numFmtId="0" fontId="2" fillId="0" borderId="4" xfId="0" applyFont="1" applyBorder="1" applyAlignment="1">
      <alignment horizontal="center" wrapText="1"/>
    </xf>
    <xf numFmtId="164" fontId="2" fillId="0" borderId="1" xfId="0" applyNumberFormat="1" applyFont="1" applyBorder="1" applyAlignment="1">
      <alignment horizontal="center" wrapText="1"/>
    </xf>
    <xf numFmtId="164" fontId="2" fillId="0" borderId="5" xfId="0" applyNumberFormat="1" applyFont="1" applyBorder="1" applyAlignment="1">
      <alignment horizontal="center" wrapText="1"/>
    </xf>
    <xf numFmtId="0" fontId="2" fillId="0" borderId="2" xfId="0" applyFont="1" applyBorder="1" applyAlignment="1">
      <alignment horizontal="center" wrapText="1"/>
    </xf>
    <xf numFmtId="0" fontId="0" fillId="0" borderId="6" xfId="0" applyBorder="1"/>
    <xf numFmtId="164" fontId="0" fillId="0" borderId="7" xfId="0" applyNumberFormat="1" applyBorder="1"/>
    <xf numFmtId="0" fontId="0" fillId="0" borderId="8" xfId="0" applyBorder="1"/>
    <xf numFmtId="164" fontId="0" fillId="0" borderId="9" xfId="0" applyNumberFormat="1" applyFill="1" applyBorder="1"/>
    <xf numFmtId="0" fontId="0" fillId="0" borderId="7" xfId="0" applyBorder="1"/>
    <xf numFmtId="0" fontId="0" fillId="0" borderId="8" xfId="0" applyFill="1" applyBorder="1"/>
    <xf numFmtId="164" fontId="2" fillId="0" borderId="9" xfId="0" applyNumberFormat="1" applyFont="1" applyFill="1" applyBorder="1"/>
    <xf numFmtId="164" fontId="0" fillId="0" borderId="6" xfId="0" applyNumberFormat="1" applyBorder="1"/>
    <xf numFmtId="0" fontId="2" fillId="0" borderId="3" xfId="0" applyFont="1" applyBorder="1" applyAlignment="1">
      <alignment horizontal="center" wrapText="1"/>
    </xf>
    <xf numFmtId="164" fontId="2" fillId="0" borderId="3" xfId="0" applyNumberFormat="1" applyFont="1" applyBorder="1" applyAlignment="1">
      <alignment horizontal="center" wrapText="1"/>
    </xf>
    <xf numFmtId="0" fontId="0" fillId="0" borderId="3" xfId="0" applyBorder="1"/>
    <xf numFmtId="164" fontId="0" fillId="0" borderId="3" xfId="0" applyNumberFormat="1" applyFill="1" applyBorder="1"/>
    <xf numFmtId="164" fontId="2" fillId="0" borderId="3" xfId="0" applyNumberFormat="1" applyFont="1" applyFill="1" applyBorder="1"/>
    <xf numFmtId="2" fontId="1" fillId="0" borderId="0" xfId="0" applyNumberFormat="1" applyFont="1" applyFill="1"/>
    <xf numFmtId="0" fontId="2" fillId="0" borderId="8"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___-year hyetograph 6 hour storm
50% exceedance probability</a:t>
            </a:r>
          </a:p>
        </c:rich>
      </c:tx>
      <c:layout>
        <c:manualLayout>
          <c:xMode val="edge"/>
          <c:yMode val="edge"/>
          <c:x val="0.24288425047438331"/>
          <c:y val="3.5294117647058823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'Region 1 6-hr Hyetograph plot'!$A$2:$A$74</c:f>
              <c:numCache>
                <c:formatCode>General</c:formatCode>
                <c:ptCount val="73"/>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8.75</c:v>
                </c:pt>
                <c:pt idx="36">
                  <c:v>9</c:v>
                </c:pt>
                <c:pt idx="37">
                  <c:v>9.25</c:v>
                </c:pt>
                <c:pt idx="38">
                  <c:v>9.5</c:v>
                </c:pt>
                <c:pt idx="39">
                  <c:v>9.75</c:v>
                </c:pt>
                <c:pt idx="40">
                  <c:v>10</c:v>
                </c:pt>
                <c:pt idx="41">
                  <c:v>10.25</c:v>
                </c:pt>
                <c:pt idx="42">
                  <c:v>10.5</c:v>
                </c:pt>
                <c:pt idx="43">
                  <c:v>10.75</c:v>
                </c:pt>
                <c:pt idx="44">
                  <c:v>11</c:v>
                </c:pt>
                <c:pt idx="45">
                  <c:v>11.25</c:v>
                </c:pt>
                <c:pt idx="46">
                  <c:v>11.5</c:v>
                </c:pt>
                <c:pt idx="47">
                  <c:v>11.75</c:v>
                </c:pt>
                <c:pt idx="48">
                  <c:v>12</c:v>
                </c:pt>
                <c:pt idx="49">
                  <c:v>12.25</c:v>
                </c:pt>
                <c:pt idx="50">
                  <c:v>12.5</c:v>
                </c:pt>
                <c:pt idx="51">
                  <c:v>12.75</c:v>
                </c:pt>
                <c:pt idx="52">
                  <c:v>13</c:v>
                </c:pt>
                <c:pt idx="53">
                  <c:v>13.25</c:v>
                </c:pt>
                <c:pt idx="54">
                  <c:v>13.5</c:v>
                </c:pt>
                <c:pt idx="55">
                  <c:v>13.75</c:v>
                </c:pt>
                <c:pt idx="56">
                  <c:v>14</c:v>
                </c:pt>
                <c:pt idx="57">
                  <c:v>14.25</c:v>
                </c:pt>
                <c:pt idx="58">
                  <c:v>14.5</c:v>
                </c:pt>
                <c:pt idx="59">
                  <c:v>14.75</c:v>
                </c:pt>
                <c:pt idx="60">
                  <c:v>15</c:v>
                </c:pt>
                <c:pt idx="61">
                  <c:v>15.25</c:v>
                </c:pt>
                <c:pt idx="62">
                  <c:v>15.5</c:v>
                </c:pt>
                <c:pt idx="63">
                  <c:v>15.75</c:v>
                </c:pt>
                <c:pt idx="64">
                  <c:v>16</c:v>
                </c:pt>
                <c:pt idx="65">
                  <c:v>16.25</c:v>
                </c:pt>
                <c:pt idx="66">
                  <c:v>16.5</c:v>
                </c:pt>
                <c:pt idx="67">
                  <c:v>16.75</c:v>
                </c:pt>
                <c:pt idx="68">
                  <c:v>17</c:v>
                </c:pt>
                <c:pt idx="69">
                  <c:v>17.25</c:v>
                </c:pt>
                <c:pt idx="70">
                  <c:v>17.5</c:v>
                </c:pt>
                <c:pt idx="71">
                  <c:v>17.75</c:v>
                </c:pt>
                <c:pt idx="72">
                  <c:v>18</c:v>
                </c:pt>
              </c:numCache>
            </c:numRef>
          </c:cat>
          <c:val>
            <c:numRef>
              <c:f>'Region 1 6-hr Hyetograph plot'!$B$2:$B$74</c:f>
              <c:numCache>
                <c:formatCode>0.000</c:formatCode>
                <c:ptCount val="73"/>
                <c:pt idx="1">
                  <c:v>0.11041666666666666</c:v>
                </c:pt>
                <c:pt idx="2">
                  <c:v>0.11041666666666666</c:v>
                </c:pt>
                <c:pt idx="3">
                  <c:v>0.11041666666666666</c:v>
                </c:pt>
                <c:pt idx="4">
                  <c:v>0.11041666666666666</c:v>
                </c:pt>
                <c:pt idx="5">
                  <c:v>0.11041666666666666</c:v>
                </c:pt>
                <c:pt idx="6">
                  <c:v>0.16375000000000001</c:v>
                </c:pt>
                <c:pt idx="7">
                  <c:v>0.16375000000000001</c:v>
                </c:pt>
                <c:pt idx="8">
                  <c:v>0.21999999999999997</c:v>
                </c:pt>
                <c:pt idx="9">
                  <c:v>0.21999999999999997</c:v>
                </c:pt>
                <c:pt idx="10">
                  <c:v>0.36500000000000005</c:v>
                </c:pt>
                <c:pt idx="11">
                  <c:v>0.41999999999999982</c:v>
                </c:pt>
                <c:pt idx="12">
                  <c:v>0.99500000000000011</c:v>
                </c:pt>
                <c:pt idx="13">
                  <c:v>0.36000000000000004</c:v>
                </c:pt>
                <c:pt idx="14">
                  <c:v>0.21999999999999997</c:v>
                </c:pt>
                <c:pt idx="15">
                  <c:v>0.21999999999999997</c:v>
                </c:pt>
                <c:pt idx="16">
                  <c:v>0.16375000000000001</c:v>
                </c:pt>
                <c:pt idx="17">
                  <c:v>0.16375000000000001</c:v>
                </c:pt>
                <c:pt idx="18">
                  <c:v>0.11041666666666666</c:v>
                </c:pt>
                <c:pt idx="19">
                  <c:v>0.11041666666666666</c:v>
                </c:pt>
                <c:pt idx="20">
                  <c:v>0.11041666666666666</c:v>
                </c:pt>
                <c:pt idx="21">
                  <c:v>0.11041666666666666</c:v>
                </c:pt>
                <c:pt idx="22">
                  <c:v>0.11041666666666666</c:v>
                </c:pt>
                <c:pt idx="23">
                  <c:v>0.11041666666666666</c:v>
                </c:pt>
                <c:pt idx="24">
                  <c:v>0.11041666666666666</c:v>
                </c:pt>
                <c:pt idx="25">
                  <c:v>3.5833333333333363E-2</c:v>
                </c:pt>
                <c:pt idx="26">
                  <c:v>3.5833333333333363E-2</c:v>
                </c:pt>
                <c:pt idx="27">
                  <c:v>3.5833333333333363E-2</c:v>
                </c:pt>
                <c:pt idx="28">
                  <c:v>3.5833333333333363E-2</c:v>
                </c:pt>
                <c:pt idx="29">
                  <c:v>3.5833333333333363E-2</c:v>
                </c:pt>
                <c:pt idx="30">
                  <c:v>3.5833333333333363E-2</c:v>
                </c:pt>
                <c:pt idx="31">
                  <c:v>3.5833333333333363E-2</c:v>
                </c:pt>
                <c:pt idx="32">
                  <c:v>3.5833333333333363E-2</c:v>
                </c:pt>
                <c:pt idx="33">
                  <c:v>3.5833333333333363E-2</c:v>
                </c:pt>
                <c:pt idx="34">
                  <c:v>3.5833333333333363E-2</c:v>
                </c:pt>
                <c:pt idx="35">
                  <c:v>3.5833333333333363E-2</c:v>
                </c:pt>
                <c:pt idx="36">
                  <c:v>3.5833333333333363E-2</c:v>
                </c:pt>
                <c:pt idx="37">
                  <c:v>1.8749999999999972E-2</c:v>
                </c:pt>
                <c:pt idx="38">
                  <c:v>1.8749999999999972E-2</c:v>
                </c:pt>
                <c:pt idx="39">
                  <c:v>1.8749999999999972E-2</c:v>
                </c:pt>
                <c:pt idx="40">
                  <c:v>1.8749999999999972E-2</c:v>
                </c:pt>
                <c:pt idx="41">
                  <c:v>1.8749999999999972E-2</c:v>
                </c:pt>
                <c:pt idx="42">
                  <c:v>1.8749999999999972E-2</c:v>
                </c:pt>
                <c:pt idx="43">
                  <c:v>1.8749999999999972E-2</c:v>
                </c:pt>
                <c:pt idx="44">
                  <c:v>1.8749999999999972E-2</c:v>
                </c:pt>
                <c:pt idx="45">
                  <c:v>1.8749999999999972E-2</c:v>
                </c:pt>
                <c:pt idx="46">
                  <c:v>1.8749999999999972E-2</c:v>
                </c:pt>
                <c:pt idx="47">
                  <c:v>1.8749999999999972E-2</c:v>
                </c:pt>
                <c:pt idx="48">
                  <c:v>1.8749999999999972E-2</c:v>
                </c:pt>
                <c:pt idx="49">
                  <c:v>1.2916666666666632E-2</c:v>
                </c:pt>
                <c:pt idx="50">
                  <c:v>1.2916666666666632E-2</c:v>
                </c:pt>
                <c:pt idx="51">
                  <c:v>1.2916666666666632E-2</c:v>
                </c:pt>
                <c:pt idx="52">
                  <c:v>1.2916666666666632E-2</c:v>
                </c:pt>
                <c:pt idx="53">
                  <c:v>1.2916666666666632E-2</c:v>
                </c:pt>
                <c:pt idx="54">
                  <c:v>1.2916666666666632E-2</c:v>
                </c:pt>
                <c:pt idx="55">
                  <c:v>1.2916666666666632E-2</c:v>
                </c:pt>
                <c:pt idx="56">
                  <c:v>1.2916666666666632E-2</c:v>
                </c:pt>
                <c:pt idx="57">
                  <c:v>1.2916666666666632E-2</c:v>
                </c:pt>
                <c:pt idx="58">
                  <c:v>1.2916666666666632E-2</c:v>
                </c:pt>
                <c:pt idx="59">
                  <c:v>1.2916666666666632E-2</c:v>
                </c:pt>
                <c:pt idx="60">
                  <c:v>1.2916666666666632E-2</c:v>
                </c:pt>
                <c:pt idx="61">
                  <c:v>8.3333333333333402E-3</c:v>
                </c:pt>
                <c:pt idx="62">
                  <c:v>8.3333333333333402E-3</c:v>
                </c:pt>
                <c:pt idx="63">
                  <c:v>8.3333333333333402E-3</c:v>
                </c:pt>
                <c:pt idx="64">
                  <c:v>8.3333333333333402E-3</c:v>
                </c:pt>
                <c:pt idx="65">
                  <c:v>8.3333333333333402E-3</c:v>
                </c:pt>
                <c:pt idx="66">
                  <c:v>8.3333333333333402E-3</c:v>
                </c:pt>
                <c:pt idx="67">
                  <c:v>8.3333333333333402E-3</c:v>
                </c:pt>
                <c:pt idx="68">
                  <c:v>8.3333333333333402E-3</c:v>
                </c:pt>
                <c:pt idx="69">
                  <c:v>8.3333333333333402E-3</c:v>
                </c:pt>
                <c:pt idx="70">
                  <c:v>8.3333333333333402E-3</c:v>
                </c:pt>
                <c:pt idx="71">
                  <c:v>8.3333333333333402E-3</c:v>
                </c:pt>
                <c:pt idx="72">
                  <c:v>8.3333333333333402E-3</c:v>
                </c:pt>
              </c:numCache>
            </c:numRef>
          </c:val>
        </c:ser>
        <c:dLbls>
          <c:showLegendKey val="0"/>
          <c:showVal val="0"/>
          <c:showCatName val="0"/>
          <c:showSerName val="0"/>
          <c:showPercent val="0"/>
          <c:showBubbleSize val="0"/>
        </c:dLbls>
        <c:gapWidth val="150"/>
        <c:axId val="44479232"/>
        <c:axId val="44481152"/>
      </c:barChart>
      <c:catAx>
        <c:axId val="44479232"/>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43453510438"/>
              <c:y val="0.8852953527867839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4481152"/>
        <c:crosses val="autoZero"/>
        <c:auto val="1"/>
        <c:lblAlgn val="ctr"/>
        <c:lblOffset val="100"/>
        <c:tickLblSkip val="8"/>
        <c:tickMarkSkip val="1"/>
        <c:noMultiLvlLbl val="0"/>
      </c:catAx>
      <c:valAx>
        <c:axId val="44481152"/>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531309297913E-2"/>
              <c:y val="0.2382356029025783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447923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___-year hyetograph 6 hour storm
50% exceedance probability</a:t>
            </a:r>
          </a:p>
        </c:rich>
      </c:tx>
      <c:layout>
        <c:manualLayout>
          <c:xMode val="edge"/>
          <c:yMode val="edge"/>
          <c:x val="0.29793012112018114"/>
          <c:y val="3.8784405875967078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'Region 2 6-hr Hyetograph plot'!$A$2:$A$74</c:f>
              <c:numCache>
                <c:formatCode>General</c:formatCode>
                <c:ptCount val="73"/>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8.75</c:v>
                </c:pt>
                <c:pt idx="36">
                  <c:v>9</c:v>
                </c:pt>
                <c:pt idx="37">
                  <c:v>9.25</c:v>
                </c:pt>
                <c:pt idx="38">
                  <c:v>9.5</c:v>
                </c:pt>
                <c:pt idx="39">
                  <c:v>9.75</c:v>
                </c:pt>
                <c:pt idx="40">
                  <c:v>10</c:v>
                </c:pt>
                <c:pt idx="41">
                  <c:v>10.25</c:v>
                </c:pt>
                <c:pt idx="42">
                  <c:v>10.5</c:v>
                </c:pt>
                <c:pt idx="43">
                  <c:v>10.75</c:v>
                </c:pt>
                <c:pt idx="44">
                  <c:v>11</c:v>
                </c:pt>
                <c:pt idx="45">
                  <c:v>11.25</c:v>
                </c:pt>
                <c:pt idx="46">
                  <c:v>11.5</c:v>
                </c:pt>
                <c:pt idx="47">
                  <c:v>11.75</c:v>
                </c:pt>
                <c:pt idx="48">
                  <c:v>12</c:v>
                </c:pt>
                <c:pt idx="49">
                  <c:v>12.25</c:v>
                </c:pt>
                <c:pt idx="50">
                  <c:v>12.5</c:v>
                </c:pt>
                <c:pt idx="51">
                  <c:v>12.75</c:v>
                </c:pt>
                <c:pt idx="52">
                  <c:v>13</c:v>
                </c:pt>
                <c:pt idx="53">
                  <c:v>13.25</c:v>
                </c:pt>
                <c:pt idx="54">
                  <c:v>13.5</c:v>
                </c:pt>
                <c:pt idx="55">
                  <c:v>13.75</c:v>
                </c:pt>
                <c:pt idx="56">
                  <c:v>14</c:v>
                </c:pt>
                <c:pt idx="57">
                  <c:v>14.25</c:v>
                </c:pt>
                <c:pt idx="58">
                  <c:v>14.5</c:v>
                </c:pt>
                <c:pt idx="59">
                  <c:v>14.75</c:v>
                </c:pt>
                <c:pt idx="60">
                  <c:v>15</c:v>
                </c:pt>
                <c:pt idx="61">
                  <c:v>15.25</c:v>
                </c:pt>
                <c:pt idx="62">
                  <c:v>15.5</c:v>
                </c:pt>
                <c:pt idx="63">
                  <c:v>15.75</c:v>
                </c:pt>
                <c:pt idx="64">
                  <c:v>16</c:v>
                </c:pt>
                <c:pt idx="65">
                  <c:v>16.25</c:v>
                </c:pt>
                <c:pt idx="66">
                  <c:v>16.5</c:v>
                </c:pt>
                <c:pt idx="67">
                  <c:v>16.75</c:v>
                </c:pt>
                <c:pt idx="68">
                  <c:v>17</c:v>
                </c:pt>
                <c:pt idx="69">
                  <c:v>17.25</c:v>
                </c:pt>
                <c:pt idx="70">
                  <c:v>17.5</c:v>
                </c:pt>
                <c:pt idx="71">
                  <c:v>17.75</c:v>
                </c:pt>
                <c:pt idx="72">
                  <c:v>18</c:v>
                </c:pt>
              </c:numCache>
            </c:numRef>
          </c:cat>
          <c:val>
            <c:numRef>
              <c:f>'Region 2 6-hr Hyetograph plot'!$B$2:$B$74</c:f>
              <c:numCache>
                <c:formatCode>0.000</c:formatCode>
                <c:ptCount val="73"/>
                <c:pt idx="1">
                  <c:v>1.8750000000000062E-2</c:v>
                </c:pt>
                <c:pt idx="2">
                  <c:v>1.8750000000000062E-2</c:v>
                </c:pt>
                <c:pt idx="3">
                  <c:v>3.7083333333333322E-2</c:v>
                </c:pt>
                <c:pt idx="4">
                  <c:v>3.7083333333333322E-2</c:v>
                </c:pt>
                <c:pt idx="5">
                  <c:v>3.7083333333333322E-2</c:v>
                </c:pt>
                <c:pt idx="6">
                  <c:v>3.7083333333333322E-2</c:v>
                </c:pt>
                <c:pt idx="7">
                  <c:v>3.7083333333333322E-2</c:v>
                </c:pt>
                <c:pt idx="8">
                  <c:v>3.7083333333333322E-2</c:v>
                </c:pt>
                <c:pt idx="9">
                  <c:v>4.1249999999999995E-2</c:v>
                </c:pt>
                <c:pt idx="10">
                  <c:v>4.1249999999999995E-2</c:v>
                </c:pt>
                <c:pt idx="11">
                  <c:v>4.1249999999999995E-2</c:v>
                </c:pt>
                <c:pt idx="12">
                  <c:v>4.1249999999999995E-2</c:v>
                </c:pt>
                <c:pt idx="13">
                  <c:v>4.1249999999999995E-2</c:v>
                </c:pt>
                <c:pt idx="14">
                  <c:v>4.1249999999999995E-2</c:v>
                </c:pt>
                <c:pt idx="15">
                  <c:v>0.10958333333333334</c:v>
                </c:pt>
                <c:pt idx="16">
                  <c:v>0.10958333333333334</c:v>
                </c:pt>
                <c:pt idx="17">
                  <c:v>0.10958333333333334</c:v>
                </c:pt>
                <c:pt idx="18">
                  <c:v>0.10958333333333334</c:v>
                </c:pt>
                <c:pt idx="19">
                  <c:v>0.10958333333333334</c:v>
                </c:pt>
                <c:pt idx="20">
                  <c:v>0.10958333333333334</c:v>
                </c:pt>
                <c:pt idx="21">
                  <c:v>0.15625</c:v>
                </c:pt>
                <c:pt idx="22">
                  <c:v>0.15625</c:v>
                </c:pt>
                <c:pt idx="23">
                  <c:v>0.22875000000000001</c:v>
                </c:pt>
                <c:pt idx="24">
                  <c:v>0.22875000000000001</c:v>
                </c:pt>
                <c:pt idx="25">
                  <c:v>0.29499999999999998</c:v>
                </c:pt>
                <c:pt idx="26">
                  <c:v>0.96500000000000008</c:v>
                </c:pt>
                <c:pt idx="27">
                  <c:v>0.46499999999999986</c:v>
                </c:pt>
                <c:pt idx="28">
                  <c:v>0.4200000000000001</c:v>
                </c:pt>
                <c:pt idx="29">
                  <c:v>0.22875000000000001</c:v>
                </c:pt>
                <c:pt idx="30">
                  <c:v>0.22875000000000001</c:v>
                </c:pt>
                <c:pt idx="31">
                  <c:v>0.15625</c:v>
                </c:pt>
                <c:pt idx="32">
                  <c:v>0.15625</c:v>
                </c:pt>
                <c:pt idx="33">
                  <c:v>0.10958333333333334</c:v>
                </c:pt>
                <c:pt idx="34">
                  <c:v>0.10958333333333334</c:v>
                </c:pt>
                <c:pt idx="35">
                  <c:v>0.10958333333333334</c:v>
                </c:pt>
                <c:pt idx="36">
                  <c:v>0.10958333333333334</c:v>
                </c:pt>
                <c:pt idx="37">
                  <c:v>0.10958333333333334</c:v>
                </c:pt>
                <c:pt idx="38">
                  <c:v>0.10958333333333334</c:v>
                </c:pt>
                <c:pt idx="39">
                  <c:v>4.1249999999999995E-2</c:v>
                </c:pt>
                <c:pt idx="40">
                  <c:v>4.1249999999999995E-2</c:v>
                </c:pt>
                <c:pt idx="41">
                  <c:v>4.1249999999999995E-2</c:v>
                </c:pt>
                <c:pt idx="42">
                  <c:v>4.1249999999999995E-2</c:v>
                </c:pt>
                <c:pt idx="43">
                  <c:v>4.1249999999999995E-2</c:v>
                </c:pt>
                <c:pt idx="44">
                  <c:v>4.1249999999999995E-2</c:v>
                </c:pt>
                <c:pt idx="45">
                  <c:v>3.7083333333333322E-2</c:v>
                </c:pt>
                <c:pt idx="46">
                  <c:v>3.7083333333333322E-2</c:v>
                </c:pt>
                <c:pt idx="47">
                  <c:v>3.7083333333333322E-2</c:v>
                </c:pt>
                <c:pt idx="48">
                  <c:v>3.7083333333333322E-2</c:v>
                </c:pt>
                <c:pt idx="49">
                  <c:v>3.7083333333333322E-2</c:v>
                </c:pt>
                <c:pt idx="50">
                  <c:v>3.7083333333333322E-2</c:v>
                </c:pt>
                <c:pt idx="51">
                  <c:v>1.8750000000000062E-2</c:v>
                </c:pt>
                <c:pt idx="52">
                  <c:v>1.8750000000000062E-2</c:v>
                </c:pt>
                <c:pt idx="53">
                  <c:v>1.8750000000000062E-2</c:v>
                </c:pt>
                <c:pt idx="54">
                  <c:v>1.8750000000000062E-2</c:v>
                </c:pt>
                <c:pt idx="55">
                  <c:v>1.8750000000000062E-2</c:v>
                </c:pt>
                <c:pt idx="56">
                  <c:v>1.8750000000000062E-2</c:v>
                </c:pt>
                <c:pt idx="57">
                  <c:v>1.8750000000000062E-2</c:v>
                </c:pt>
                <c:pt idx="58">
                  <c:v>1.8750000000000062E-2</c:v>
                </c:pt>
                <c:pt idx="59">
                  <c:v>1.8750000000000062E-2</c:v>
                </c:pt>
                <c:pt idx="60">
                  <c:v>1.8750000000000062E-2</c:v>
                </c:pt>
                <c:pt idx="61">
                  <c:v>1.2083333333333297E-2</c:v>
                </c:pt>
                <c:pt idx="62">
                  <c:v>1.2083333333333297E-2</c:v>
                </c:pt>
                <c:pt idx="63">
                  <c:v>1.2083333333333297E-2</c:v>
                </c:pt>
                <c:pt idx="64">
                  <c:v>1.2083333333333297E-2</c:v>
                </c:pt>
                <c:pt idx="65">
                  <c:v>1.2083333333333297E-2</c:v>
                </c:pt>
                <c:pt idx="66">
                  <c:v>1.2083333333333297E-2</c:v>
                </c:pt>
                <c:pt idx="67">
                  <c:v>1.2083333333333297E-2</c:v>
                </c:pt>
                <c:pt idx="68">
                  <c:v>1.2083333333333297E-2</c:v>
                </c:pt>
                <c:pt idx="69">
                  <c:v>1.2083333333333297E-2</c:v>
                </c:pt>
                <c:pt idx="70">
                  <c:v>1.2083333333333297E-2</c:v>
                </c:pt>
                <c:pt idx="71">
                  <c:v>1.2083333333333297E-2</c:v>
                </c:pt>
                <c:pt idx="72">
                  <c:v>1.2083333333333297E-2</c:v>
                </c:pt>
              </c:numCache>
            </c:numRef>
          </c:val>
        </c:ser>
        <c:dLbls>
          <c:showLegendKey val="0"/>
          <c:showVal val="0"/>
          <c:showCatName val="0"/>
          <c:showSerName val="0"/>
          <c:showPercent val="0"/>
          <c:showBubbleSize val="0"/>
        </c:dLbls>
        <c:gapWidth val="150"/>
        <c:axId val="44668032"/>
        <c:axId val="44669952"/>
      </c:barChart>
      <c:catAx>
        <c:axId val="44668032"/>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36768630133"/>
              <c:y val="0.8852953527867839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4669952"/>
        <c:crosses val="autoZero"/>
        <c:auto val="1"/>
        <c:lblAlgn val="ctr"/>
        <c:lblOffset val="100"/>
        <c:tickLblSkip val="8"/>
        <c:tickMarkSkip val="1"/>
        <c:noMultiLvlLbl val="0"/>
      </c:catAx>
      <c:valAx>
        <c:axId val="44669952"/>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487076010322E-2"/>
              <c:y val="0.2382356029025783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466803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___-year hyetograph 6-hour storm
50% exceedance probability</a:t>
            </a:r>
          </a:p>
        </c:rich>
      </c:tx>
      <c:layout>
        <c:manualLayout>
          <c:xMode val="edge"/>
          <c:yMode val="edge"/>
          <c:x val="0.24288417436192569"/>
          <c:y val="3.5294117647058823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'Region 3 6-hr Hyetograph plot'!$A$2:$A$74</c:f>
              <c:numCache>
                <c:formatCode>General</c:formatCode>
                <c:ptCount val="73"/>
                <c:pt idx="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8.75</c:v>
                </c:pt>
                <c:pt idx="36">
                  <c:v>9</c:v>
                </c:pt>
                <c:pt idx="37">
                  <c:v>9.25</c:v>
                </c:pt>
                <c:pt idx="38">
                  <c:v>9.5</c:v>
                </c:pt>
                <c:pt idx="39">
                  <c:v>9.75</c:v>
                </c:pt>
                <c:pt idx="40">
                  <c:v>10</c:v>
                </c:pt>
                <c:pt idx="41">
                  <c:v>10.25</c:v>
                </c:pt>
                <c:pt idx="42">
                  <c:v>10.5</c:v>
                </c:pt>
                <c:pt idx="43">
                  <c:v>10.75</c:v>
                </c:pt>
                <c:pt idx="44">
                  <c:v>11</c:v>
                </c:pt>
                <c:pt idx="45">
                  <c:v>11.25</c:v>
                </c:pt>
                <c:pt idx="46">
                  <c:v>11.5</c:v>
                </c:pt>
                <c:pt idx="47">
                  <c:v>11.75</c:v>
                </c:pt>
                <c:pt idx="48">
                  <c:v>12</c:v>
                </c:pt>
                <c:pt idx="49">
                  <c:v>12.25</c:v>
                </c:pt>
                <c:pt idx="50">
                  <c:v>12.5</c:v>
                </c:pt>
                <c:pt idx="51">
                  <c:v>12.75</c:v>
                </c:pt>
                <c:pt idx="52">
                  <c:v>13</c:v>
                </c:pt>
                <c:pt idx="53">
                  <c:v>13.25</c:v>
                </c:pt>
                <c:pt idx="54">
                  <c:v>13.5</c:v>
                </c:pt>
                <c:pt idx="55">
                  <c:v>13.75</c:v>
                </c:pt>
                <c:pt idx="56">
                  <c:v>14</c:v>
                </c:pt>
                <c:pt idx="57">
                  <c:v>14.25</c:v>
                </c:pt>
                <c:pt idx="58">
                  <c:v>14.5</c:v>
                </c:pt>
                <c:pt idx="59">
                  <c:v>14.75</c:v>
                </c:pt>
                <c:pt idx="60">
                  <c:v>15</c:v>
                </c:pt>
                <c:pt idx="61">
                  <c:v>15.25</c:v>
                </c:pt>
                <c:pt idx="62">
                  <c:v>15.5</c:v>
                </c:pt>
                <c:pt idx="63">
                  <c:v>15.75</c:v>
                </c:pt>
                <c:pt idx="64">
                  <c:v>16</c:v>
                </c:pt>
                <c:pt idx="65">
                  <c:v>16.25</c:v>
                </c:pt>
                <c:pt idx="66">
                  <c:v>16.5</c:v>
                </c:pt>
                <c:pt idx="67">
                  <c:v>16.75</c:v>
                </c:pt>
                <c:pt idx="68">
                  <c:v>17</c:v>
                </c:pt>
                <c:pt idx="69">
                  <c:v>17.25</c:v>
                </c:pt>
                <c:pt idx="70">
                  <c:v>17.5</c:v>
                </c:pt>
                <c:pt idx="71">
                  <c:v>17.75</c:v>
                </c:pt>
                <c:pt idx="72">
                  <c:v>18</c:v>
                </c:pt>
              </c:numCache>
            </c:numRef>
          </c:cat>
          <c:val>
            <c:numRef>
              <c:f>'Region 3 6-hr Hyetograph plot'!$B$2:$B$74</c:f>
              <c:numCache>
                <c:formatCode>0.000</c:formatCode>
                <c:ptCount val="73"/>
                <c:pt idx="1">
                  <c:v>8.2083333333333314E-2</c:v>
                </c:pt>
                <c:pt idx="2">
                  <c:v>8.2083333333333314E-2</c:v>
                </c:pt>
                <c:pt idx="3">
                  <c:v>0.17375000000000002</c:v>
                </c:pt>
                <c:pt idx="4">
                  <c:v>0.17375000000000002</c:v>
                </c:pt>
                <c:pt idx="5">
                  <c:v>0.2475</c:v>
                </c:pt>
                <c:pt idx="6">
                  <c:v>0.2475</c:v>
                </c:pt>
                <c:pt idx="7">
                  <c:v>0.36500000000000005</c:v>
                </c:pt>
                <c:pt idx="8">
                  <c:v>0.68</c:v>
                </c:pt>
                <c:pt idx="9">
                  <c:v>0.96</c:v>
                </c:pt>
                <c:pt idx="10">
                  <c:v>0.32500000000000001</c:v>
                </c:pt>
                <c:pt idx="11">
                  <c:v>0.2475</c:v>
                </c:pt>
                <c:pt idx="12">
                  <c:v>0.2475</c:v>
                </c:pt>
                <c:pt idx="13">
                  <c:v>0.17375000000000002</c:v>
                </c:pt>
                <c:pt idx="14">
                  <c:v>0.17375000000000002</c:v>
                </c:pt>
                <c:pt idx="15">
                  <c:v>8.2083333333333314E-2</c:v>
                </c:pt>
                <c:pt idx="16">
                  <c:v>8.2083333333333314E-2</c:v>
                </c:pt>
                <c:pt idx="17">
                  <c:v>8.2083333333333314E-2</c:v>
                </c:pt>
                <c:pt idx="18">
                  <c:v>8.2083333333333314E-2</c:v>
                </c:pt>
                <c:pt idx="19">
                  <c:v>8.2083333333333314E-2</c:v>
                </c:pt>
                <c:pt idx="20">
                  <c:v>8.2083333333333314E-2</c:v>
                </c:pt>
                <c:pt idx="21">
                  <c:v>8.2083333333333314E-2</c:v>
                </c:pt>
                <c:pt idx="22">
                  <c:v>8.2083333333333314E-2</c:v>
                </c:pt>
                <c:pt idx="23">
                  <c:v>1.8333333333333351E-2</c:v>
                </c:pt>
                <c:pt idx="24">
                  <c:v>1.8333333333333351E-2</c:v>
                </c:pt>
                <c:pt idx="25">
                  <c:v>1.8333333333333351E-2</c:v>
                </c:pt>
                <c:pt idx="26">
                  <c:v>1.8333333333333351E-2</c:v>
                </c:pt>
                <c:pt idx="27">
                  <c:v>1.8333333333333351E-2</c:v>
                </c:pt>
                <c:pt idx="28">
                  <c:v>1.8333333333333351E-2</c:v>
                </c:pt>
                <c:pt idx="29">
                  <c:v>1.8333333333333351E-2</c:v>
                </c:pt>
                <c:pt idx="30">
                  <c:v>1.8333333333333351E-2</c:v>
                </c:pt>
                <c:pt idx="31">
                  <c:v>1.8333333333333351E-2</c:v>
                </c:pt>
                <c:pt idx="32">
                  <c:v>1.8333333333333351E-2</c:v>
                </c:pt>
                <c:pt idx="33">
                  <c:v>1.8333333333333351E-2</c:v>
                </c:pt>
                <c:pt idx="34">
                  <c:v>1.8333333333333351E-2</c:v>
                </c:pt>
                <c:pt idx="35">
                  <c:v>1.7083333333333301E-2</c:v>
                </c:pt>
                <c:pt idx="36">
                  <c:v>1.7083333333333301E-2</c:v>
                </c:pt>
                <c:pt idx="37">
                  <c:v>1.7083333333333301E-2</c:v>
                </c:pt>
                <c:pt idx="38">
                  <c:v>1.7083333333333301E-2</c:v>
                </c:pt>
                <c:pt idx="39">
                  <c:v>1.7083333333333301E-2</c:v>
                </c:pt>
                <c:pt idx="40">
                  <c:v>1.7083333333333301E-2</c:v>
                </c:pt>
                <c:pt idx="41">
                  <c:v>1.7083333333333301E-2</c:v>
                </c:pt>
                <c:pt idx="42">
                  <c:v>1.7083333333333301E-2</c:v>
                </c:pt>
                <c:pt idx="43">
                  <c:v>1.7083333333333301E-2</c:v>
                </c:pt>
                <c:pt idx="44">
                  <c:v>1.7083333333333301E-2</c:v>
                </c:pt>
                <c:pt idx="45">
                  <c:v>1.7083333333333301E-2</c:v>
                </c:pt>
                <c:pt idx="46">
                  <c:v>1.7083333333333301E-2</c:v>
                </c:pt>
                <c:pt idx="47">
                  <c:v>1.0833333333333344E-2</c:v>
                </c:pt>
                <c:pt idx="48">
                  <c:v>1.0833333333333344E-2</c:v>
                </c:pt>
                <c:pt idx="49">
                  <c:v>1.0833333333333344E-2</c:v>
                </c:pt>
                <c:pt idx="50">
                  <c:v>1.0833333333333344E-2</c:v>
                </c:pt>
                <c:pt idx="51">
                  <c:v>1.0833333333333344E-2</c:v>
                </c:pt>
                <c:pt idx="52">
                  <c:v>1.0833333333333344E-2</c:v>
                </c:pt>
                <c:pt idx="53">
                  <c:v>1.0833333333333344E-2</c:v>
                </c:pt>
                <c:pt idx="54">
                  <c:v>1.0833333333333344E-2</c:v>
                </c:pt>
                <c:pt idx="55">
                  <c:v>1.0833333333333344E-2</c:v>
                </c:pt>
                <c:pt idx="56">
                  <c:v>1.0833333333333344E-2</c:v>
                </c:pt>
                <c:pt idx="57">
                  <c:v>1.0833333333333344E-2</c:v>
                </c:pt>
                <c:pt idx="58">
                  <c:v>1.0833333333333344E-2</c:v>
                </c:pt>
                <c:pt idx="59">
                  <c:v>1.041666666666663E-2</c:v>
                </c:pt>
                <c:pt idx="60">
                  <c:v>1.041666666666663E-2</c:v>
                </c:pt>
                <c:pt idx="61">
                  <c:v>1.041666666666663E-2</c:v>
                </c:pt>
                <c:pt idx="62">
                  <c:v>1.041666666666663E-2</c:v>
                </c:pt>
                <c:pt idx="63">
                  <c:v>1.041666666666663E-2</c:v>
                </c:pt>
                <c:pt idx="64">
                  <c:v>1.041666666666663E-2</c:v>
                </c:pt>
                <c:pt idx="65">
                  <c:v>1.041666666666663E-2</c:v>
                </c:pt>
                <c:pt idx="66">
                  <c:v>1.041666666666663E-2</c:v>
                </c:pt>
                <c:pt idx="67">
                  <c:v>1.041666666666663E-2</c:v>
                </c:pt>
                <c:pt idx="68">
                  <c:v>1.041666666666663E-2</c:v>
                </c:pt>
                <c:pt idx="69">
                  <c:v>1.041666666666663E-2</c:v>
                </c:pt>
                <c:pt idx="70">
                  <c:v>1.041666666666663E-2</c:v>
                </c:pt>
                <c:pt idx="71">
                  <c:v>1.041666666666663E-2</c:v>
                </c:pt>
                <c:pt idx="72">
                  <c:v>1.041666666666663E-2</c:v>
                </c:pt>
              </c:numCache>
            </c:numRef>
          </c:val>
        </c:ser>
        <c:dLbls>
          <c:showLegendKey val="0"/>
          <c:showVal val="0"/>
          <c:showCatName val="0"/>
          <c:showSerName val="0"/>
          <c:showPercent val="0"/>
          <c:showBubbleSize val="0"/>
        </c:dLbls>
        <c:gapWidth val="150"/>
        <c:axId val="45368832"/>
        <c:axId val="45370752"/>
      </c:barChart>
      <c:catAx>
        <c:axId val="45368832"/>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47424595183"/>
              <c:y val="0.8852953527867839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5370752"/>
        <c:crosses val="autoZero"/>
        <c:auto val="1"/>
        <c:lblAlgn val="ctr"/>
        <c:lblOffset val="100"/>
        <c:tickLblSkip val="8"/>
        <c:tickMarkSkip val="1"/>
        <c:noMultiLvlLbl val="0"/>
      </c:catAx>
      <c:valAx>
        <c:axId val="45370752"/>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565394441971E-2"/>
              <c:y val="0.2382356029025783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536883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265113</xdr:colOff>
      <xdr:row>9</xdr:row>
      <xdr:rowOff>25397</xdr:rowOff>
    </xdr:from>
    <xdr:to>
      <xdr:col>9</xdr:col>
      <xdr:colOff>150813</xdr:colOff>
      <xdr:row>27</xdr:row>
      <xdr:rowOff>87313</xdr:rowOff>
    </xdr:to>
    <xdr:sp macro="" textlink="">
      <xdr:nvSpPr>
        <xdr:cNvPr id="9" name="TextBox 8"/>
        <xdr:cNvSpPr txBox="1"/>
      </xdr:nvSpPr>
      <xdr:spPr>
        <a:xfrm>
          <a:off x="265113" y="1482722"/>
          <a:ext cx="5372100" cy="2976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Introduction</a:t>
          </a:r>
        </a:p>
        <a:p>
          <a:endParaRPr lang="en-US" sz="1100" b="1"/>
        </a:p>
        <a:p>
          <a:r>
            <a:rPr lang="en-US" sz="1100" b="0"/>
            <a:t>This spreadsheet has been developed by the Montana Dam Safety Program to simplify the development of synthetic storm hyetographs for extreme precipitation events in Montana. This can be used as part of the procedures</a:t>
          </a:r>
          <a:r>
            <a:rPr lang="en-US" sz="1100" b="0" baseline="0"/>
            <a:t> found in the Montana Dam Safety Program's </a:t>
          </a:r>
          <a:r>
            <a:rPr lang="en-US" sz="1100" b="0" i="1" baseline="0"/>
            <a:t>Technical Note 1, </a:t>
          </a:r>
          <a:r>
            <a:rPr lang="en-US" sz="1100" i="1">
              <a:solidFill>
                <a:schemeClr val="dk1"/>
              </a:solidFill>
              <a:effectLst/>
              <a:latin typeface="+mn-lt"/>
              <a:ea typeface="+mn-ea"/>
              <a:cs typeface="+mn-cs"/>
            </a:rPr>
            <a:t>Determination of the Inflow Design Flood for High Hazard Dams in Montana</a:t>
          </a:r>
          <a:r>
            <a:rPr lang="en-US" sz="1100">
              <a:solidFill>
                <a:schemeClr val="dk1"/>
              </a:solidFill>
              <a:effectLst/>
              <a:latin typeface="+mn-lt"/>
              <a:ea typeface="+mn-ea"/>
              <a:cs typeface="+mn-cs"/>
            </a:rPr>
            <a:t>.</a:t>
          </a:r>
          <a:endParaRPr lang="en-US" sz="1100" b="0"/>
        </a:p>
        <a:p>
          <a:endParaRPr lang="en-US" sz="1100" b="0"/>
        </a:p>
        <a:p>
          <a:r>
            <a:rPr lang="en-US" sz="1100" b="0"/>
            <a:t>This spreadsheet is to be used for 6-hour duration storms.The user makes the</a:t>
          </a:r>
          <a:r>
            <a:rPr lang="en-US" sz="1100" b="0" baseline="0"/>
            <a:t> determination  for which Region in Montana is appropriate (see Step 1).</a:t>
          </a:r>
          <a:endParaRPr lang="en-US" sz="1100" b="0"/>
        </a:p>
        <a:p>
          <a:endParaRPr lang="en-US" sz="1100" b="0"/>
        </a:p>
        <a:p>
          <a:r>
            <a:rPr lang="en-US" sz="1100" b="0"/>
            <a:t>The calculations within are based on the data and information contained in </a:t>
          </a:r>
          <a:r>
            <a:rPr lang="en-US" sz="1100" b="0" i="1"/>
            <a:t>WRIR 98-4100</a:t>
          </a:r>
          <a:r>
            <a:rPr lang="en-US" sz="1100" b="0"/>
            <a:t>. This Introduction</a:t>
          </a:r>
          <a:r>
            <a:rPr lang="en-US" sz="1100" b="0" baseline="0"/>
            <a:t> </a:t>
          </a:r>
          <a:r>
            <a:rPr lang="en-US" sz="1100" b="0"/>
            <a:t>page gives overall guidance on how to use this spreadsheet.</a:t>
          </a:r>
        </a:p>
        <a:p>
          <a:endParaRPr lang="en-US" sz="1100" b="0"/>
        </a:p>
        <a:p>
          <a:r>
            <a:rPr lang="en-US" sz="1100" b="0"/>
            <a:t>Users input data </a:t>
          </a:r>
          <a:r>
            <a:rPr lang="en-US" sz="1100" b="0">
              <a:solidFill>
                <a:schemeClr val="tx1"/>
              </a:solidFill>
            </a:rPr>
            <a:t>in </a:t>
          </a:r>
          <a:r>
            <a:rPr lang="en-US" sz="1100" b="1">
              <a:solidFill>
                <a:srgbClr val="00B050"/>
              </a:solidFill>
            </a:rPr>
            <a:t>green</a:t>
          </a:r>
          <a:r>
            <a:rPr lang="en-US" sz="1100" b="0" baseline="0">
              <a:solidFill>
                <a:schemeClr val="dk1"/>
              </a:solidFill>
            </a:rPr>
            <a:t> </a:t>
          </a:r>
          <a:r>
            <a:rPr lang="en-US" sz="1100" b="0"/>
            <a:t>cells. The spreadsheet calculates</a:t>
          </a:r>
          <a:r>
            <a:rPr lang="en-US" sz="1100" b="0" baseline="0"/>
            <a:t> other values shown.</a:t>
          </a:r>
          <a:endParaRPr lang="en-US" sz="1100" b="0"/>
        </a:p>
      </xdr:txBody>
    </xdr:sp>
    <xdr:clientData/>
  </xdr:twoCellAnchor>
  <xdr:twoCellAnchor>
    <xdr:from>
      <xdr:col>0</xdr:col>
      <xdr:colOff>260350</xdr:colOff>
      <xdr:row>1</xdr:row>
      <xdr:rowOff>19050</xdr:rowOff>
    </xdr:from>
    <xdr:to>
      <xdr:col>9</xdr:col>
      <xdr:colOff>146050</xdr:colOff>
      <xdr:row>8</xdr:row>
      <xdr:rowOff>85725</xdr:rowOff>
    </xdr:to>
    <xdr:sp macro="" textlink="">
      <xdr:nvSpPr>
        <xdr:cNvPr id="10" name="TextBox 9"/>
        <xdr:cNvSpPr txBox="1"/>
      </xdr:nvSpPr>
      <xdr:spPr>
        <a:xfrm>
          <a:off x="260350" y="180975"/>
          <a:ext cx="53721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DETERMINING SYNTHETIC STORM HYETOGRAPHS - 6 HOUR DURATION STORMS</a:t>
          </a:r>
        </a:p>
        <a:p>
          <a:endParaRPr lang="en-US" sz="1100" b="1"/>
        </a:p>
        <a:p>
          <a:r>
            <a:rPr lang="en-US" sz="1100" b="0"/>
            <a:t>Reference: USGS </a:t>
          </a:r>
          <a:r>
            <a:rPr lang="en-US" sz="1100" b="0" i="1"/>
            <a:t>Water-Resources Investigations Report (WRIR) 98-4100, Characteristics of Extreme Storms in Montana and Methods for Constructing Synthetic Storm Hyetograhs</a:t>
          </a:r>
          <a:r>
            <a:rPr lang="en-US" sz="1100" b="0"/>
            <a:t>.</a:t>
          </a:r>
        </a:p>
        <a:p>
          <a:endParaRPr lang="en-US" sz="1100" b="0"/>
        </a:p>
        <a:p>
          <a:r>
            <a:rPr lang="en-US" sz="1100" b="0"/>
            <a:t>Latest Update:</a:t>
          </a:r>
          <a:r>
            <a:rPr lang="en-US" sz="1100" b="0" baseline="0"/>
            <a:t>  April 2020</a:t>
          </a:r>
          <a:endParaRPr lang="en-US" sz="1100" b="0"/>
        </a:p>
      </xdr:txBody>
    </xdr:sp>
    <xdr:clientData/>
  </xdr:twoCellAnchor>
  <xdr:twoCellAnchor>
    <xdr:from>
      <xdr:col>9</xdr:col>
      <xdr:colOff>603249</xdr:colOff>
      <xdr:row>10</xdr:row>
      <xdr:rowOff>158747</xdr:rowOff>
    </xdr:from>
    <xdr:to>
      <xdr:col>19</xdr:col>
      <xdr:colOff>198437</xdr:colOff>
      <xdr:row>20</xdr:row>
      <xdr:rowOff>79375</xdr:rowOff>
    </xdr:to>
    <xdr:sp macro="" textlink="">
      <xdr:nvSpPr>
        <xdr:cNvPr id="11" name="TextBox 10"/>
        <xdr:cNvSpPr txBox="1"/>
      </xdr:nvSpPr>
      <xdr:spPr>
        <a:xfrm>
          <a:off x="6089649" y="1777997"/>
          <a:ext cx="5691188" cy="1539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2 - Storm Return Period and Basin Average Depth</a:t>
          </a:r>
        </a:p>
        <a:p>
          <a:r>
            <a:rPr lang="en-US" sz="1100" b="0" baseline="0"/>
            <a:t>These two data pieces go together and should have already been determined. The return period is determined by criteria set by the Montana Dam Safety Program based on their risk-based spillway design procedures. The basin average depth is typically determined by procedures found in </a:t>
          </a:r>
          <a:r>
            <a:rPr lang="en-US" sz="1100" b="0">
              <a:solidFill>
                <a:schemeClr val="dk1"/>
              </a:solidFill>
              <a:effectLst/>
              <a:latin typeface="+mn-lt"/>
              <a:ea typeface="+mn-ea"/>
              <a:cs typeface="+mn-cs"/>
            </a:rPr>
            <a:t>USGS </a:t>
          </a:r>
          <a:r>
            <a:rPr lang="en-US" sz="1100" b="0" i="1">
              <a:solidFill>
                <a:schemeClr val="dk1"/>
              </a:solidFill>
              <a:effectLst/>
              <a:latin typeface="+mn-lt"/>
              <a:ea typeface="+mn-ea"/>
              <a:cs typeface="+mn-cs"/>
            </a:rPr>
            <a:t>WRIR 97-4004, Regional Analysis of Annual Precipitation Maxima in Montana</a:t>
          </a:r>
          <a:r>
            <a:rPr lang="en-US" sz="1100" b="0">
              <a:solidFill>
                <a:schemeClr val="dk1"/>
              </a:solidFill>
              <a:effectLst/>
              <a:latin typeface="+mn-lt"/>
              <a:ea typeface="+mn-ea"/>
              <a:cs typeface="+mn-cs"/>
            </a:rPr>
            <a:t>.</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The user enters these values</a:t>
          </a:r>
          <a:r>
            <a:rPr lang="en-US" sz="1100" b="0" baseline="0">
              <a:solidFill>
                <a:schemeClr val="dk1"/>
              </a:solidFill>
              <a:effectLst/>
              <a:latin typeface="+mn-lt"/>
              <a:ea typeface="+mn-ea"/>
              <a:cs typeface="+mn-cs"/>
            </a:rPr>
            <a:t> in the appropriate </a:t>
          </a:r>
          <a:r>
            <a:rPr lang="en-US" sz="1100" b="1" baseline="0">
              <a:solidFill>
                <a:srgbClr val="00B050"/>
              </a:solidFill>
              <a:effectLst/>
              <a:latin typeface="+mn-lt"/>
              <a:ea typeface="+mn-ea"/>
              <a:cs typeface="+mn-cs"/>
            </a:rPr>
            <a:t>green</a:t>
          </a:r>
          <a:r>
            <a:rPr lang="en-US" sz="1100" b="0" baseline="0">
              <a:solidFill>
                <a:schemeClr val="dk1"/>
              </a:solidFill>
              <a:effectLst/>
              <a:latin typeface="+mn-lt"/>
              <a:ea typeface="+mn-ea"/>
              <a:cs typeface="+mn-cs"/>
            </a:rPr>
            <a:t> cells on the spreadsheet. (The return period value is entered only for identification purposes. It is not used in any of the calculations.)</a:t>
          </a:r>
          <a:endParaRPr lang="en-US" sz="1100" b="0"/>
        </a:p>
      </xdr:txBody>
    </xdr:sp>
    <xdr:clientData/>
  </xdr:twoCellAnchor>
  <xdr:twoCellAnchor>
    <xdr:from>
      <xdr:col>10</xdr:col>
      <xdr:colOff>7938</xdr:colOff>
      <xdr:row>0</xdr:row>
      <xdr:rowOff>158748</xdr:rowOff>
    </xdr:from>
    <xdr:to>
      <xdr:col>19</xdr:col>
      <xdr:colOff>214313</xdr:colOff>
      <xdr:row>9</xdr:row>
      <xdr:rowOff>87313</xdr:rowOff>
    </xdr:to>
    <xdr:sp macro="" textlink="">
      <xdr:nvSpPr>
        <xdr:cNvPr id="12" name="TextBox 11"/>
        <xdr:cNvSpPr txBox="1"/>
      </xdr:nvSpPr>
      <xdr:spPr>
        <a:xfrm>
          <a:off x="6103938" y="158748"/>
          <a:ext cx="5692775" cy="1385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1 - Identify the Appropriate Region in Montana</a:t>
          </a:r>
        </a:p>
        <a:p>
          <a:r>
            <a:rPr lang="en-US" sz="1100" b="0" baseline="0"/>
            <a:t>The user determines in which region of Montana the basin is located and utilizes the correct worksheets herein. Region delineations are found in </a:t>
          </a:r>
          <a:r>
            <a:rPr lang="en-US" sz="1100" b="0">
              <a:solidFill>
                <a:schemeClr val="dk1"/>
              </a:solidFill>
              <a:effectLst/>
              <a:latin typeface="+mn-lt"/>
              <a:ea typeface="+mn-ea"/>
              <a:cs typeface="+mn-cs"/>
            </a:rPr>
            <a:t>USGS </a:t>
          </a:r>
          <a:r>
            <a:rPr lang="en-US" sz="1100" b="0" i="1">
              <a:solidFill>
                <a:schemeClr val="dk1"/>
              </a:solidFill>
              <a:effectLst/>
              <a:latin typeface="+mn-lt"/>
              <a:ea typeface="+mn-ea"/>
              <a:cs typeface="+mn-cs"/>
            </a:rPr>
            <a:t>WRIR 97-4004, Regional Analysis of Annual Precipitation Maxima in Montana</a:t>
          </a:r>
          <a:r>
            <a:rPr lang="en-US" sz="1100" b="0">
              <a:solidFill>
                <a:schemeClr val="dk1"/>
              </a:solidFill>
              <a:effectLst/>
              <a:latin typeface="+mn-lt"/>
              <a:ea typeface="+mn-ea"/>
              <a:cs typeface="+mn-cs"/>
            </a:rPr>
            <a:t>.</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There are two worksheets</a:t>
          </a:r>
          <a:r>
            <a:rPr lang="en-US" sz="1100" b="0" baseline="0">
              <a:solidFill>
                <a:schemeClr val="dk1"/>
              </a:solidFill>
              <a:effectLst/>
              <a:latin typeface="+mn-lt"/>
              <a:ea typeface="+mn-ea"/>
              <a:cs typeface="+mn-cs"/>
            </a:rPr>
            <a:t> for each of the three Regions. Once the Region is selected, use only the worksheets for that region. The other worksheets can be deleted or ignored.</a:t>
          </a:r>
        </a:p>
        <a:p>
          <a:endParaRPr lang="en-US" sz="1100" b="0"/>
        </a:p>
      </xdr:txBody>
    </xdr:sp>
    <xdr:clientData/>
  </xdr:twoCellAnchor>
  <xdr:twoCellAnchor>
    <xdr:from>
      <xdr:col>10</xdr:col>
      <xdr:colOff>0</xdr:colOff>
      <xdr:row>21</xdr:row>
      <xdr:rowOff>87312</xdr:rowOff>
    </xdr:from>
    <xdr:to>
      <xdr:col>19</xdr:col>
      <xdr:colOff>206375</xdr:colOff>
      <xdr:row>28</xdr:row>
      <xdr:rowOff>7938</xdr:rowOff>
    </xdr:to>
    <xdr:sp macro="" textlink="">
      <xdr:nvSpPr>
        <xdr:cNvPr id="13" name="TextBox 12"/>
        <xdr:cNvSpPr txBox="1"/>
      </xdr:nvSpPr>
      <xdr:spPr>
        <a:xfrm>
          <a:off x="6096000" y="3487737"/>
          <a:ext cx="5692775" cy="105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3 - Depth-Area Adjustment?</a:t>
          </a:r>
        </a:p>
        <a:p>
          <a:r>
            <a:rPr lang="en-US" sz="1100" b="0" baseline="0"/>
            <a:t>User is cautioned not to repeat using a depth-area adjustment (Figure 17 of </a:t>
          </a:r>
          <a:r>
            <a:rPr lang="en-US" sz="1100" b="0" i="1" baseline="0">
              <a:solidFill>
                <a:schemeClr val="dk1"/>
              </a:solidFill>
              <a:effectLst/>
              <a:latin typeface="+mn-lt"/>
              <a:ea typeface="+mn-ea"/>
              <a:cs typeface="+mn-cs"/>
            </a:rPr>
            <a:t>WRIR 98-4100</a:t>
          </a:r>
          <a:r>
            <a:rPr lang="en-US" sz="1100" b="0" baseline="0"/>
            <a:t>) if it has already been used for determining the basin average depth. If a depth-area adjustment has already been applied, the user would then enter a value of 1 in the </a:t>
          </a:r>
          <a:r>
            <a:rPr lang="en-US" sz="1100" b="1" baseline="0">
              <a:solidFill>
                <a:srgbClr val="00B050"/>
              </a:solidFill>
            </a:rPr>
            <a:t>green</a:t>
          </a:r>
          <a:r>
            <a:rPr lang="en-US" sz="1100" b="0" baseline="0"/>
            <a:t> cells of column C for the depth-area adjustment factor.</a:t>
          </a:r>
          <a:endParaRPr lang="en-US" sz="1100" b="0"/>
        </a:p>
      </xdr:txBody>
    </xdr:sp>
    <xdr:clientData/>
  </xdr:twoCellAnchor>
  <xdr:twoCellAnchor>
    <xdr:from>
      <xdr:col>10</xdr:col>
      <xdr:colOff>0</xdr:colOff>
      <xdr:row>29</xdr:row>
      <xdr:rowOff>0</xdr:rowOff>
    </xdr:from>
    <xdr:to>
      <xdr:col>19</xdr:col>
      <xdr:colOff>206375</xdr:colOff>
      <xdr:row>34</xdr:row>
      <xdr:rowOff>79375</xdr:rowOff>
    </xdr:to>
    <xdr:sp macro="" textlink="">
      <xdr:nvSpPr>
        <xdr:cNvPr id="14" name="TextBox 13"/>
        <xdr:cNvSpPr txBox="1"/>
      </xdr:nvSpPr>
      <xdr:spPr>
        <a:xfrm>
          <a:off x="6096000" y="4695825"/>
          <a:ext cx="5692775"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4 - Plot of Hyetograph</a:t>
          </a:r>
        </a:p>
        <a:p>
          <a:r>
            <a:rPr lang="en-US" sz="1100" b="0" baseline="0"/>
            <a:t>The incremental precipitation depths for each time step is shown on the second worksheet for each Region. It is accompanied by a plot of the hyetograph. The user can input the appropriate return period in title of the plot.</a:t>
          </a:r>
          <a:endParaRPr lang="en-US" sz="1100" b="0"/>
        </a:p>
      </xdr:txBody>
    </xdr:sp>
    <xdr:clientData/>
  </xdr:twoCellAnchor>
  <xdr:twoCellAnchor>
    <xdr:from>
      <xdr:col>0</xdr:col>
      <xdr:colOff>254001</xdr:colOff>
      <xdr:row>28</xdr:row>
      <xdr:rowOff>15874</xdr:rowOff>
    </xdr:from>
    <xdr:to>
      <xdr:col>9</xdr:col>
      <xdr:colOff>139701</xdr:colOff>
      <xdr:row>50</xdr:row>
      <xdr:rowOff>150813</xdr:rowOff>
    </xdr:to>
    <xdr:sp macro="" textlink="">
      <xdr:nvSpPr>
        <xdr:cNvPr id="15" name="TextBox 14"/>
        <xdr:cNvSpPr txBox="1"/>
      </xdr:nvSpPr>
      <xdr:spPr>
        <a:xfrm>
          <a:off x="254001" y="4549774"/>
          <a:ext cx="5372100" cy="3697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Spreadsheet Calculations</a:t>
          </a:r>
        </a:p>
        <a:p>
          <a:endParaRPr lang="en-US" sz="1100" b="0"/>
        </a:p>
        <a:p>
          <a:r>
            <a:rPr lang="en-US" sz="1100" b="0"/>
            <a:t>The calculations performed by this spreadsheet are in accordance</a:t>
          </a:r>
          <a:r>
            <a:rPr lang="en-US" sz="1100" b="0" baseline="0"/>
            <a:t> with the values and procedures of WRIR 98-4100. The calculations also use values  from </a:t>
          </a:r>
          <a:r>
            <a:rPr lang="en-US" sz="1100" b="0" i="1" baseline="0"/>
            <a:t>WRIR 98-4100 </a:t>
          </a:r>
          <a:r>
            <a:rPr lang="en-US" sz="1100" b="0" baseline="0"/>
            <a:t>recommended by the Montana Dam Safety Program. These values are summarized below. The user may consult WRIR 98-4100 if other values are desirred. </a:t>
          </a:r>
        </a:p>
        <a:p>
          <a:endParaRPr lang="en-US" sz="1100" b="0" baseline="0"/>
        </a:p>
        <a:p>
          <a:r>
            <a:rPr lang="en-US" sz="1100" b="0" baseline="0"/>
            <a:t>- The dimensionless depth values are for a 50% exceedance probability from Tables 13, 14 and 15 of </a:t>
          </a:r>
          <a:r>
            <a:rPr lang="en-US" sz="1100" b="0" i="1" baseline="0"/>
            <a:t>WRIR 98-4100</a:t>
          </a:r>
          <a:r>
            <a:rPr lang="en-US" sz="1100" b="0" baseline="0"/>
            <a:t>.</a:t>
          </a:r>
        </a:p>
        <a:p>
          <a:endParaRPr lang="en-US" sz="1100" b="0" baseline="0"/>
        </a:p>
        <a:p>
          <a:r>
            <a:rPr lang="en-US" sz="1100" b="0" baseline="0"/>
            <a:t>- The values for the time-to-peak precipitation are for a 50% exceedance probability from Table 19 of </a:t>
          </a:r>
          <a:r>
            <a:rPr lang="en-US" sz="1100" b="0" i="1" baseline="0"/>
            <a:t>WRIR 98-4100</a:t>
          </a:r>
          <a:r>
            <a:rPr lang="en-US" sz="1100" b="0" baseline="0"/>
            <a:t>.</a:t>
          </a:r>
        </a:p>
        <a:p>
          <a:endParaRPr lang="en-US" sz="1100" b="0" baseline="0"/>
        </a:p>
        <a:p>
          <a:r>
            <a:rPr lang="en-US" sz="1100" b="0" baseline="0"/>
            <a:t>- The high-intensity storm patterns for the three highest precipitation increments are automatically input on the worksheets based on the highest percentage of storms in each region, from Table 2 of </a:t>
          </a:r>
          <a:r>
            <a:rPr lang="en-US" sz="1100" b="0" i="1" baseline="0"/>
            <a:t>WRIR 98-4100</a:t>
          </a:r>
          <a:r>
            <a:rPr lang="en-US" sz="1100" b="0" baseline="0"/>
            <a:t>.</a:t>
          </a:r>
        </a:p>
        <a:p>
          <a:endParaRPr lang="en-US" sz="1100" b="0" baseline="0"/>
        </a:p>
        <a:p>
          <a:r>
            <a:rPr lang="en-US" sz="1100" b="0"/>
            <a:t>- The rest of the incremental depths are alternated on both sides of the high-intensity increments until they reach the end limits of</a:t>
          </a:r>
          <a:r>
            <a:rPr lang="en-US" sz="1100" b="0" baseline="0"/>
            <a:t> the hyetograph. This type of distribution follows general macro-patterns 1, 5 and 9 of Figure 3 of </a:t>
          </a:r>
          <a:r>
            <a:rPr lang="en-US" sz="1100" b="0" i="1" baseline="0"/>
            <a:t>WRIR 98-4100</a:t>
          </a:r>
          <a:r>
            <a:rPr lang="en-US" sz="1100" b="0" baseline="0"/>
            <a:t>.</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90</xdr:row>
      <xdr:rowOff>19050</xdr:rowOff>
    </xdr:from>
    <xdr:to>
      <xdr:col>8</xdr:col>
      <xdr:colOff>142875</xdr:colOff>
      <xdr:row>122</xdr:row>
      <xdr:rowOff>19050</xdr:rowOff>
    </xdr:to>
    <xdr:pic>
      <xdr:nvPicPr>
        <xdr:cNvPr id="157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0706100"/>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123</xdr:row>
      <xdr:rowOff>19050</xdr:rowOff>
    </xdr:from>
    <xdr:to>
      <xdr:col>6</xdr:col>
      <xdr:colOff>485775</xdr:colOff>
      <xdr:row>139</xdr:row>
      <xdr:rowOff>0</xdr:rowOff>
    </xdr:to>
    <xdr:pic>
      <xdr:nvPicPr>
        <xdr:cNvPr id="15795"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6049625"/>
          <a:ext cx="5210175"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133</xdr:row>
      <xdr:rowOff>28575</xdr:rowOff>
    </xdr:from>
    <xdr:to>
      <xdr:col>3</xdr:col>
      <xdr:colOff>409575</xdr:colOff>
      <xdr:row>134</xdr:row>
      <xdr:rowOff>57150</xdr:rowOff>
    </xdr:to>
    <xdr:sp macro="" textlink="">
      <xdr:nvSpPr>
        <xdr:cNvPr id="15796" name="Rectangle 18"/>
        <xdr:cNvSpPr>
          <a:spLocks noChangeArrowheads="1"/>
        </xdr:cNvSpPr>
      </xdr:nvSpPr>
      <xdr:spPr bwMode="auto">
        <a:xfrm>
          <a:off x="2714625" y="21888450"/>
          <a:ext cx="323850" cy="190500"/>
        </a:xfrm>
        <a:prstGeom prst="rect">
          <a:avLst/>
        </a:prstGeom>
        <a:noFill/>
        <a:ln w="222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333375</xdr:colOff>
      <xdr:row>68</xdr:row>
      <xdr:rowOff>123825</xdr:rowOff>
    </xdr:from>
    <xdr:to>
      <xdr:col>10</xdr:col>
      <xdr:colOff>561975</xdr:colOff>
      <xdr:row>87</xdr:row>
      <xdr:rowOff>47625</xdr:rowOff>
    </xdr:to>
    <xdr:pic>
      <xdr:nvPicPr>
        <xdr:cNvPr id="4" name="Picture 3"/>
        <xdr:cNvPicPr>
          <a:picLocks noChangeAspect="1"/>
        </xdr:cNvPicPr>
      </xdr:nvPicPr>
      <xdr:blipFill rotWithShape="1">
        <a:blip xmlns:r="http://schemas.openxmlformats.org/officeDocument/2006/relationships" r:embed="rId3"/>
        <a:srcRect l="11206" t="30127" r="7407" b="16692"/>
        <a:stretch/>
      </xdr:blipFill>
      <xdr:spPr>
        <a:xfrm>
          <a:off x="333375" y="10648950"/>
          <a:ext cx="8162925" cy="3000375"/>
        </a:xfrm>
        <a:prstGeom prst="rect">
          <a:avLst/>
        </a:prstGeom>
      </xdr:spPr>
    </xdr:pic>
    <xdr:clientData/>
  </xdr:twoCellAnchor>
  <xdr:oneCellAnchor>
    <xdr:from>
      <xdr:col>0</xdr:col>
      <xdr:colOff>1066800</xdr:colOff>
      <xdr:row>69</xdr:row>
      <xdr:rowOff>9525</xdr:rowOff>
    </xdr:from>
    <xdr:ext cx="1201932" cy="264560"/>
    <xdr:sp macro="" textlink="">
      <xdr:nvSpPr>
        <xdr:cNvPr id="10" name="TextBox 9"/>
        <xdr:cNvSpPr txBox="1"/>
      </xdr:nvSpPr>
      <xdr:spPr>
        <a:xfrm>
          <a:off x="1066800" y="10696575"/>
          <a:ext cx="1201932" cy="264560"/>
        </a:xfrm>
        <a:prstGeom prst="rect">
          <a:avLst/>
        </a:prstGeom>
        <a:solidFill>
          <a:srgbClr val="FFFFFF"/>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Table</a:t>
          </a:r>
          <a:r>
            <a:rPr lang="en-US" sz="1100" baseline="0"/>
            <a:t> 13 Region 1</a:t>
          </a:r>
          <a:endParaRPr lang="en-US" sz="1100"/>
        </a:p>
      </xdr:txBody>
    </xdr:sp>
    <xdr:clientData/>
  </xdr:oneCellAnchor>
  <xdr:twoCellAnchor>
    <xdr:from>
      <xdr:col>5</xdr:col>
      <xdr:colOff>609600</xdr:colOff>
      <xdr:row>72</xdr:row>
      <xdr:rowOff>133350</xdr:rowOff>
    </xdr:from>
    <xdr:to>
      <xdr:col>6</xdr:col>
      <xdr:colOff>85725</xdr:colOff>
      <xdr:row>86</xdr:row>
      <xdr:rowOff>95250</xdr:rowOff>
    </xdr:to>
    <xdr:sp macro="" textlink="">
      <xdr:nvSpPr>
        <xdr:cNvPr id="5" name="Rectangle 4"/>
        <xdr:cNvSpPr/>
      </xdr:nvSpPr>
      <xdr:spPr>
        <a:xfrm>
          <a:off x="4848225" y="12115800"/>
          <a:ext cx="400050" cy="2228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15</xdr:row>
      <xdr:rowOff>0</xdr:rowOff>
    </xdr:from>
    <xdr:to>
      <xdr:col>14</xdr:col>
      <xdr:colOff>295275</xdr:colOff>
      <xdr:row>34</xdr:row>
      <xdr:rowOff>57150</xdr:rowOff>
    </xdr:to>
    <xdr:sp macro="" textlink="">
      <xdr:nvSpPr>
        <xdr:cNvPr id="9" name="TextBox 8"/>
        <xdr:cNvSpPr txBox="1"/>
      </xdr:nvSpPr>
      <xdr:spPr>
        <a:xfrm>
          <a:off x="8201025" y="2428875"/>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371475</xdr:colOff>
      <xdr:row>43</xdr:row>
      <xdr:rowOff>57150</xdr:rowOff>
    </xdr:from>
    <xdr:to>
      <xdr:col>10</xdr:col>
      <xdr:colOff>295275</xdr:colOff>
      <xdr:row>49</xdr:row>
      <xdr:rowOff>104775</xdr:rowOff>
    </xdr:to>
    <xdr:sp macro="" textlink="">
      <xdr:nvSpPr>
        <xdr:cNvPr id="11" name="TextBox 10"/>
        <xdr:cNvSpPr txBox="1"/>
      </xdr:nvSpPr>
      <xdr:spPr>
        <a:xfrm>
          <a:off x="6657975" y="701992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8</xdr:col>
      <xdr:colOff>0</xdr:colOff>
      <xdr:row>62</xdr:row>
      <xdr:rowOff>0</xdr:rowOff>
    </xdr:from>
    <xdr:to>
      <xdr:col>13</xdr:col>
      <xdr:colOff>495300</xdr:colOff>
      <xdr:row>63</xdr:row>
      <xdr:rowOff>142875</xdr:rowOff>
    </xdr:to>
    <xdr:sp macro="" textlink="">
      <xdr:nvSpPr>
        <xdr:cNvPr id="13" name="TextBox 12"/>
        <xdr:cNvSpPr txBox="1"/>
      </xdr:nvSpPr>
      <xdr:spPr>
        <a:xfrm>
          <a:off x="6896100" y="10039350"/>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419100</xdr:colOff>
      <xdr:row>4</xdr:row>
      <xdr:rowOff>76199</xdr:rowOff>
    </xdr:from>
    <xdr:to>
      <xdr:col>13</xdr:col>
      <xdr:colOff>85725</xdr:colOff>
      <xdr:row>28</xdr:row>
      <xdr:rowOff>28574</xdr:rowOff>
    </xdr:to>
    <xdr:graphicFrame macro="">
      <xdr:nvGraphicFramePr>
        <xdr:cNvPr id="164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419100</xdr:colOff>
      <xdr:row>89</xdr:row>
      <xdr:rowOff>19050</xdr:rowOff>
    </xdr:from>
    <xdr:to>
      <xdr:col>7</xdr:col>
      <xdr:colOff>485775</xdr:colOff>
      <xdr:row>121</xdr:row>
      <xdr:rowOff>19050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0706100"/>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1276350</xdr:colOff>
      <xdr:row>122</xdr:row>
      <xdr:rowOff>76200</xdr:rowOff>
    </xdr:from>
    <xdr:to>
      <xdr:col>7</xdr:col>
      <xdr:colOff>200025</xdr:colOff>
      <xdr:row>138</xdr:row>
      <xdr:rowOff>57150</xdr:rowOff>
    </xdr:to>
    <xdr:pic>
      <xdr:nvPicPr>
        <xdr:cNvPr id="3"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16106775"/>
          <a:ext cx="5210175"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132</xdr:row>
      <xdr:rowOff>76200</xdr:rowOff>
    </xdr:from>
    <xdr:to>
      <xdr:col>4</xdr:col>
      <xdr:colOff>609600</xdr:colOff>
      <xdr:row>133</xdr:row>
      <xdr:rowOff>104775</xdr:rowOff>
    </xdr:to>
    <xdr:sp macro="" textlink="">
      <xdr:nvSpPr>
        <xdr:cNvPr id="4" name="Rectangle 18"/>
        <xdr:cNvSpPr>
          <a:spLocks noChangeArrowheads="1"/>
        </xdr:cNvSpPr>
      </xdr:nvSpPr>
      <xdr:spPr bwMode="auto">
        <a:xfrm>
          <a:off x="4057650" y="17726025"/>
          <a:ext cx="323850" cy="190500"/>
        </a:xfrm>
        <a:prstGeom prst="rect">
          <a:avLst/>
        </a:prstGeom>
        <a:noFill/>
        <a:ln w="222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69</xdr:row>
      <xdr:rowOff>66675</xdr:rowOff>
    </xdr:from>
    <xdr:to>
      <xdr:col>8</xdr:col>
      <xdr:colOff>333375</xdr:colOff>
      <xdr:row>85</xdr:row>
      <xdr:rowOff>28575</xdr:rowOff>
    </xdr:to>
    <xdr:pic>
      <xdr:nvPicPr>
        <xdr:cNvPr id="6" name="Picture 5"/>
        <xdr:cNvPicPr>
          <a:picLocks noChangeAspect="1"/>
        </xdr:cNvPicPr>
      </xdr:nvPicPr>
      <xdr:blipFill rotWithShape="1">
        <a:blip xmlns:r="http://schemas.openxmlformats.org/officeDocument/2006/relationships" r:embed="rId3"/>
        <a:srcRect l="10554" t="28433" r="8499" b="19729"/>
        <a:stretch/>
      </xdr:blipFill>
      <xdr:spPr>
        <a:xfrm>
          <a:off x="142875" y="10753725"/>
          <a:ext cx="7086600" cy="2552700"/>
        </a:xfrm>
        <a:prstGeom prst="rect">
          <a:avLst/>
        </a:prstGeom>
      </xdr:spPr>
    </xdr:pic>
    <xdr:clientData/>
  </xdr:twoCellAnchor>
  <xdr:twoCellAnchor>
    <xdr:from>
      <xdr:col>0</xdr:col>
      <xdr:colOff>904875</xdr:colOff>
      <xdr:row>69</xdr:row>
      <xdr:rowOff>66675</xdr:rowOff>
    </xdr:from>
    <xdr:to>
      <xdr:col>2</xdr:col>
      <xdr:colOff>47334</xdr:colOff>
      <xdr:row>71</xdr:row>
      <xdr:rowOff>23990</xdr:rowOff>
    </xdr:to>
    <xdr:sp macro="" textlink="">
      <xdr:nvSpPr>
        <xdr:cNvPr id="8" name="Text Box 4"/>
        <xdr:cNvSpPr txBox="1">
          <a:spLocks noChangeArrowheads="1"/>
        </xdr:cNvSpPr>
      </xdr:nvSpPr>
      <xdr:spPr bwMode="auto">
        <a:xfrm>
          <a:off x="904875" y="10753725"/>
          <a:ext cx="1323684" cy="28116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Table 14 Region 2</a:t>
          </a:r>
        </a:p>
      </xdr:txBody>
    </xdr:sp>
    <xdr:clientData/>
  </xdr:twoCellAnchor>
  <xdr:twoCellAnchor>
    <xdr:from>
      <xdr:col>4</xdr:col>
      <xdr:colOff>180975</xdr:colOff>
      <xdr:row>71</xdr:row>
      <xdr:rowOff>104775</xdr:rowOff>
    </xdr:from>
    <xdr:to>
      <xdr:col>4</xdr:col>
      <xdr:colOff>581025</xdr:colOff>
      <xdr:row>85</xdr:row>
      <xdr:rowOff>66675</xdr:rowOff>
    </xdr:to>
    <xdr:sp macro="" textlink="">
      <xdr:nvSpPr>
        <xdr:cNvPr id="10" name="Rectangle 9"/>
        <xdr:cNvSpPr/>
      </xdr:nvSpPr>
      <xdr:spPr>
        <a:xfrm>
          <a:off x="3952875" y="11115675"/>
          <a:ext cx="400050" cy="2228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15</xdr:row>
      <xdr:rowOff>0</xdr:rowOff>
    </xdr:from>
    <xdr:to>
      <xdr:col>14</xdr:col>
      <xdr:colOff>295275</xdr:colOff>
      <xdr:row>34</xdr:row>
      <xdr:rowOff>57150</xdr:rowOff>
    </xdr:to>
    <xdr:sp macro="" textlink="">
      <xdr:nvSpPr>
        <xdr:cNvPr id="9" name="TextBox 8"/>
        <xdr:cNvSpPr txBox="1"/>
      </xdr:nvSpPr>
      <xdr:spPr>
        <a:xfrm>
          <a:off x="8201025" y="2428875"/>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0</xdr:colOff>
      <xdr:row>45</xdr:row>
      <xdr:rowOff>0</xdr:rowOff>
    </xdr:from>
    <xdr:to>
      <xdr:col>9</xdr:col>
      <xdr:colOff>533400</xdr:colOff>
      <xdr:row>51</xdr:row>
      <xdr:rowOff>47625</xdr:rowOff>
    </xdr:to>
    <xdr:sp macro="" textlink="">
      <xdr:nvSpPr>
        <xdr:cNvPr id="12" name="TextBox 11"/>
        <xdr:cNvSpPr txBox="1"/>
      </xdr:nvSpPr>
      <xdr:spPr>
        <a:xfrm>
          <a:off x="6286500" y="761047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6</xdr:col>
      <xdr:colOff>819150</xdr:colOff>
      <xdr:row>62</xdr:row>
      <xdr:rowOff>0</xdr:rowOff>
    </xdr:from>
    <xdr:to>
      <xdr:col>12</xdr:col>
      <xdr:colOff>457200</xdr:colOff>
      <xdr:row>63</xdr:row>
      <xdr:rowOff>142875</xdr:rowOff>
    </xdr:to>
    <xdr:sp macro="" textlink="">
      <xdr:nvSpPr>
        <xdr:cNvPr id="14" name="TextBox 13"/>
        <xdr:cNvSpPr txBox="1"/>
      </xdr:nvSpPr>
      <xdr:spPr>
        <a:xfrm>
          <a:off x="6248400" y="10363200"/>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419100</xdr:colOff>
      <xdr:row>4</xdr:row>
      <xdr:rowOff>76200</xdr:rowOff>
    </xdr:from>
    <xdr:to>
      <xdr:col>13</xdr:col>
      <xdr:colOff>552450</xdr:colOff>
      <xdr:row>26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419100</xdr:colOff>
      <xdr:row>92</xdr:row>
      <xdr:rowOff>19050</xdr:rowOff>
    </xdr:from>
    <xdr:to>
      <xdr:col>7</xdr:col>
      <xdr:colOff>485775</xdr:colOff>
      <xdr:row>124</xdr:row>
      <xdr:rowOff>19050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0706100"/>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990600</xdr:colOff>
      <xdr:row>125</xdr:row>
      <xdr:rowOff>47625</xdr:rowOff>
    </xdr:from>
    <xdr:to>
      <xdr:col>7</xdr:col>
      <xdr:colOff>76200</xdr:colOff>
      <xdr:row>141</xdr:row>
      <xdr:rowOff>28575</xdr:rowOff>
    </xdr:to>
    <xdr:pic>
      <xdr:nvPicPr>
        <xdr:cNvPr id="3"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16078200"/>
          <a:ext cx="537210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571500</xdr:colOff>
      <xdr:row>135</xdr:row>
      <xdr:rowOff>57150</xdr:rowOff>
    </xdr:from>
    <xdr:to>
      <xdr:col>5</xdr:col>
      <xdr:colOff>161925</xdr:colOff>
      <xdr:row>136</xdr:row>
      <xdr:rowOff>85725</xdr:rowOff>
    </xdr:to>
    <xdr:sp macro="" textlink="">
      <xdr:nvSpPr>
        <xdr:cNvPr id="5" name="Rectangle 18"/>
        <xdr:cNvSpPr>
          <a:spLocks noChangeArrowheads="1"/>
        </xdr:cNvSpPr>
      </xdr:nvSpPr>
      <xdr:spPr bwMode="auto">
        <a:xfrm>
          <a:off x="4343400" y="17706975"/>
          <a:ext cx="323850" cy="190500"/>
        </a:xfrm>
        <a:prstGeom prst="rect">
          <a:avLst/>
        </a:prstGeom>
        <a:noFill/>
        <a:ln w="222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66674</xdr:colOff>
      <xdr:row>68</xdr:row>
      <xdr:rowOff>76200</xdr:rowOff>
    </xdr:from>
    <xdr:to>
      <xdr:col>9</xdr:col>
      <xdr:colOff>527050</xdr:colOff>
      <xdr:row>87</xdr:row>
      <xdr:rowOff>19050</xdr:rowOff>
    </xdr:to>
    <xdr:pic>
      <xdr:nvPicPr>
        <xdr:cNvPr id="7" name="Picture 6"/>
        <xdr:cNvPicPr>
          <a:picLocks noChangeAspect="1"/>
        </xdr:cNvPicPr>
      </xdr:nvPicPr>
      <xdr:blipFill rotWithShape="1">
        <a:blip xmlns:r="http://schemas.openxmlformats.org/officeDocument/2006/relationships" r:embed="rId3"/>
        <a:srcRect l="11324" t="30853" r="6948" b="14661"/>
        <a:stretch/>
      </xdr:blipFill>
      <xdr:spPr>
        <a:xfrm>
          <a:off x="66674" y="10601325"/>
          <a:ext cx="8051801" cy="3019425"/>
        </a:xfrm>
        <a:prstGeom prst="rect">
          <a:avLst/>
        </a:prstGeom>
      </xdr:spPr>
    </xdr:pic>
    <xdr:clientData/>
  </xdr:twoCellAnchor>
  <xdr:oneCellAnchor>
    <xdr:from>
      <xdr:col>0</xdr:col>
      <xdr:colOff>942974</xdr:colOff>
      <xdr:row>68</xdr:row>
      <xdr:rowOff>104775</xdr:rowOff>
    </xdr:from>
    <xdr:ext cx="1201932" cy="264560"/>
    <xdr:sp macro="" textlink="">
      <xdr:nvSpPr>
        <xdr:cNvPr id="9" name="TextBox 8"/>
        <xdr:cNvSpPr txBox="1"/>
      </xdr:nvSpPr>
      <xdr:spPr>
        <a:xfrm>
          <a:off x="942974" y="10629900"/>
          <a:ext cx="1201932" cy="264560"/>
        </a:xfrm>
        <a:prstGeom prst="rect">
          <a:avLst/>
        </a:prstGeom>
        <a:solidFill>
          <a:srgbClr val="FFFFFF"/>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Table</a:t>
          </a:r>
          <a:r>
            <a:rPr lang="en-US" sz="1100" baseline="0"/>
            <a:t> 15 Region 3</a:t>
          </a:r>
          <a:endParaRPr lang="en-US" sz="1100"/>
        </a:p>
      </xdr:txBody>
    </xdr:sp>
    <xdr:clientData/>
  </xdr:oneCellAnchor>
  <xdr:twoCellAnchor>
    <xdr:from>
      <xdr:col>4</xdr:col>
      <xdr:colOff>704849</xdr:colOff>
      <xdr:row>72</xdr:row>
      <xdr:rowOff>19050</xdr:rowOff>
    </xdr:from>
    <xdr:to>
      <xdr:col>5</xdr:col>
      <xdr:colOff>371474</xdr:colOff>
      <xdr:row>85</xdr:row>
      <xdr:rowOff>142875</xdr:rowOff>
    </xdr:to>
    <xdr:sp macro="" textlink="">
      <xdr:nvSpPr>
        <xdr:cNvPr id="11" name="Rectangle 10"/>
        <xdr:cNvSpPr/>
      </xdr:nvSpPr>
      <xdr:spPr>
        <a:xfrm>
          <a:off x="4476749" y="11191875"/>
          <a:ext cx="400050" cy="2228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15</xdr:row>
      <xdr:rowOff>0</xdr:rowOff>
    </xdr:from>
    <xdr:to>
      <xdr:col>14</xdr:col>
      <xdr:colOff>295275</xdr:colOff>
      <xdr:row>34</xdr:row>
      <xdr:rowOff>57150</xdr:rowOff>
    </xdr:to>
    <xdr:sp macro="" textlink="">
      <xdr:nvSpPr>
        <xdr:cNvPr id="10" name="TextBox 9"/>
        <xdr:cNvSpPr txBox="1"/>
      </xdr:nvSpPr>
      <xdr:spPr>
        <a:xfrm>
          <a:off x="8201025" y="2428875"/>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0</xdr:colOff>
      <xdr:row>47</xdr:row>
      <xdr:rowOff>0</xdr:rowOff>
    </xdr:from>
    <xdr:to>
      <xdr:col>9</xdr:col>
      <xdr:colOff>533400</xdr:colOff>
      <xdr:row>53</xdr:row>
      <xdr:rowOff>47625</xdr:rowOff>
    </xdr:to>
    <xdr:sp macro="" textlink="">
      <xdr:nvSpPr>
        <xdr:cNvPr id="12" name="TextBox 11"/>
        <xdr:cNvSpPr txBox="1"/>
      </xdr:nvSpPr>
      <xdr:spPr>
        <a:xfrm>
          <a:off x="6286500" y="793432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7</xdr:col>
      <xdr:colOff>0</xdr:colOff>
      <xdr:row>63</xdr:row>
      <xdr:rowOff>0</xdr:rowOff>
    </xdr:from>
    <xdr:to>
      <xdr:col>12</xdr:col>
      <xdr:colOff>495300</xdr:colOff>
      <xdr:row>64</xdr:row>
      <xdr:rowOff>142875</xdr:rowOff>
    </xdr:to>
    <xdr:sp macro="" textlink="">
      <xdr:nvSpPr>
        <xdr:cNvPr id="14" name="TextBox 13"/>
        <xdr:cNvSpPr txBox="1"/>
      </xdr:nvSpPr>
      <xdr:spPr>
        <a:xfrm>
          <a:off x="6286500" y="10525125"/>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419100</xdr:colOff>
      <xdr:row>4</xdr:row>
      <xdr:rowOff>76200</xdr:rowOff>
    </xdr:from>
    <xdr:to>
      <xdr:col>13</xdr:col>
      <xdr:colOff>57150</xdr:colOff>
      <xdr:row>24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Gary\DNRC%20Dam%20Safety%20Spreadsheets%20and%20Documents\Hyetograph%20Calcs_6%20hr_Region%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Gary\DNRC%20Dam%20Safety%20Spreadsheets%20and%20Documents\Hyetograph%20Calcs_6%20hr_Reg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yr 6 hr Region 2"/>
      <sheetName val="Hyeto 100 yr 6 hr plot  2"/>
    </sheetNames>
    <sheetDataSet>
      <sheetData sheetId="0"/>
      <sheetData sheetId="1">
        <row r="2">
          <cell r="A2">
            <v>0</v>
          </cell>
        </row>
        <row r="3">
          <cell r="A3">
            <v>0.25</v>
          </cell>
          <cell r="B3">
            <v>8.5125000000000287E-3</v>
          </cell>
        </row>
        <row r="4">
          <cell r="A4">
            <v>0.5</v>
          </cell>
          <cell r="B4">
            <v>8.5125000000000287E-3</v>
          </cell>
        </row>
        <row r="5">
          <cell r="A5">
            <v>0.75</v>
          </cell>
          <cell r="B5">
            <v>1.6835833333333328E-2</v>
          </cell>
        </row>
        <row r="6">
          <cell r="A6">
            <v>1</v>
          </cell>
          <cell r="B6">
            <v>1.6835833333333328E-2</v>
          </cell>
        </row>
        <row r="7">
          <cell r="A7">
            <v>1.25</v>
          </cell>
          <cell r="B7">
            <v>1.6835833333333328E-2</v>
          </cell>
        </row>
        <row r="8">
          <cell r="A8">
            <v>1.5</v>
          </cell>
          <cell r="B8">
            <v>1.6835833333333328E-2</v>
          </cell>
        </row>
        <row r="9">
          <cell r="A9">
            <v>1.75</v>
          </cell>
          <cell r="B9">
            <v>1.6835833333333328E-2</v>
          </cell>
        </row>
        <row r="10">
          <cell r="A10">
            <v>2</v>
          </cell>
          <cell r="B10">
            <v>1.6835833333333328E-2</v>
          </cell>
        </row>
        <row r="11">
          <cell r="A11">
            <v>2.25</v>
          </cell>
          <cell r="B11">
            <v>1.8727499999999998E-2</v>
          </cell>
        </row>
        <row r="12">
          <cell r="A12">
            <v>2.5</v>
          </cell>
          <cell r="B12">
            <v>1.8727499999999998E-2</v>
          </cell>
        </row>
        <row r="13">
          <cell r="A13">
            <v>2.75</v>
          </cell>
          <cell r="B13">
            <v>1.8727499999999998E-2</v>
          </cell>
        </row>
        <row r="14">
          <cell r="A14">
            <v>3</v>
          </cell>
          <cell r="B14">
            <v>1.8727499999999998E-2</v>
          </cell>
        </row>
        <row r="15">
          <cell r="A15">
            <v>3.25</v>
          </cell>
          <cell r="B15">
            <v>1.8727499999999998E-2</v>
          </cell>
        </row>
        <row r="16">
          <cell r="A16">
            <v>3.5</v>
          </cell>
          <cell r="B16">
            <v>1.8727499999999998E-2</v>
          </cell>
        </row>
        <row r="17">
          <cell r="A17">
            <v>3.75</v>
          </cell>
          <cell r="B17">
            <v>4.9750833333333334E-2</v>
          </cell>
        </row>
        <row r="18">
          <cell r="A18">
            <v>4</v>
          </cell>
          <cell r="B18">
            <v>4.9750833333333334E-2</v>
          </cell>
        </row>
        <row r="19">
          <cell r="A19">
            <v>4.25</v>
          </cell>
          <cell r="B19">
            <v>4.9750833333333334E-2</v>
          </cell>
        </row>
        <row r="20">
          <cell r="A20">
            <v>4.5</v>
          </cell>
          <cell r="B20">
            <v>4.9750833333333334E-2</v>
          </cell>
        </row>
        <row r="21">
          <cell r="A21">
            <v>4.75</v>
          </cell>
          <cell r="B21">
            <v>4.9750833333333334E-2</v>
          </cell>
        </row>
        <row r="22">
          <cell r="A22">
            <v>5</v>
          </cell>
          <cell r="B22">
            <v>4.9750833333333334E-2</v>
          </cell>
        </row>
        <row r="23">
          <cell r="A23">
            <v>5.25</v>
          </cell>
          <cell r="B23">
            <v>7.0937500000000001E-2</v>
          </cell>
        </row>
        <row r="24">
          <cell r="A24">
            <v>5.5</v>
          </cell>
          <cell r="B24">
            <v>7.0937500000000001E-2</v>
          </cell>
        </row>
        <row r="25">
          <cell r="A25">
            <v>5.75</v>
          </cell>
          <cell r="B25">
            <v>0.1038525</v>
          </cell>
        </row>
        <row r="26">
          <cell r="A26">
            <v>6</v>
          </cell>
          <cell r="B26">
            <v>0.1038525</v>
          </cell>
        </row>
        <row r="27">
          <cell r="A27">
            <v>6.25</v>
          </cell>
          <cell r="B27">
            <v>0.13392999999999999</v>
          </cell>
        </row>
        <row r="28">
          <cell r="A28">
            <v>6.5</v>
          </cell>
          <cell r="B28">
            <v>0.43811</v>
          </cell>
        </row>
        <row r="29">
          <cell r="A29">
            <v>6.75</v>
          </cell>
          <cell r="B29">
            <v>0.21110999999999994</v>
          </cell>
        </row>
        <row r="30">
          <cell r="A30">
            <v>7</v>
          </cell>
          <cell r="B30">
            <v>0.19068000000000004</v>
          </cell>
        </row>
        <row r="31">
          <cell r="A31">
            <v>7.25</v>
          </cell>
          <cell r="B31">
            <v>0.1038525</v>
          </cell>
        </row>
        <row r="32">
          <cell r="A32">
            <v>7.5</v>
          </cell>
          <cell r="B32">
            <v>0.1038525</v>
          </cell>
        </row>
        <row r="33">
          <cell r="A33">
            <v>7.75</v>
          </cell>
          <cell r="B33">
            <v>7.0937500000000001E-2</v>
          </cell>
        </row>
        <row r="34">
          <cell r="A34">
            <v>8</v>
          </cell>
          <cell r="B34">
            <v>7.0937500000000001E-2</v>
          </cell>
        </row>
        <row r="35">
          <cell r="A35">
            <v>8.25</v>
          </cell>
          <cell r="B35">
            <v>4.9750833333333334E-2</v>
          </cell>
        </row>
        <row r="36">
          <cell r="A36">
            <v>8.5</v>
          </cell>
          <cell r="B36">
            <v>4.9750833333333334E-2</v>
          </cell>
        </row>
        <row r="37">
          <cell r="A37">
            <v>8.75</v>
          </cell>
          <cell r="B37">
            <v>4.9750833333333334E-2</v>
          </cell>
        </row>
        <row r="38">
          <cell r="A38">
            <v>9</v>
          </cell>
          <cell r="B38">
            <v>4.9750833333333334E-2</v>
          </cell>
        </row>
        <row r="39">
          <cell r="A39">
            <v>9.25</v>
          </cell>
          <cell r="B39">
            <v>4.9750833333333334E-2</v>
          </cell>
        </row>
        <row r="40">
          <cell r="A40">
            <v>9.5</v>
          </cell>
          <cell r="B40">
            <v>4.9750833333333334E-2</v>
          </cell>
        </row>
        <row r="41">
          <cell r="A41">
            <v>9.75</v>
          </cell>
          <cell r="B41">
            <v>1.8727499999999998E-2</v>
          </cell>
        </row>
        <row r="42">
          <cell r="A42">
            <v>10</v>
          </cell>
          <cell r="B42">
            <v>1.8727499999999998E-2</v>
          </cell>
        </row>
        <row r="43">
          <cell r="A43">
            <v>10.25</v>
          </cell>
          <cell r="B43">
            <v>1.8727499999999998E-2</v>
          </cell>
        </row>
        <row r="44">
          <cell r="A44">
            <v>10.5</v>
          </cell>
          <cell r="B44">
            <v>1.8727499999999998E-2</v>
          </cell>
        </row>
        <row r="45">
          <cell r="A45">
            <v>10.75</v>
          </cell>
          <cell r="B45">
            <v>1.8727499999999998E-2</v>
          </cell>
        </row>
        <row r="46">
          <cell r="A46">
            <v>11</v>
          </cell>
          <cell r="B46">
            <v>1.8727499999999998E-2</v>
          </cell>
        </row>
        <row r="47">
          <cell r="A47">
            <v>11.25</v>
          </cell>
          <cell r="B47">
            <v>1.6835833333333328E-2</v>
          </cell>
        </row>
        <row r="48">
          <cell r="A48">
            <v>11.5</v>
          </cell>
          <cell r="B48">
            <v>1.6835833333333328E-2</v>
          </cell>
        </row>
        <row r="49">
          <cell r="A49">
            <v>11.75</v>
          </cell>
          <cell r="B49">
            <v>1.6835833333333328E-2</v>
          </cell>
        </row>
        <row r="50">
          <cell r="A50">
            <v>12</v>
          </cell>
          <cell r="B50">
            <v>1.6835833333333328E-2</v>
          </cell>
        </row>
        <row r="51">
          <cell r="A51">
            <v>12.25</v>
          </cell>
          <cell r="B51">
            <v>1.6835833333333328E-2</v>
          </cell>
        </row>
        <row r="52">
          <cell r="A52">
            <v>12.5</v>
          </cell>
          <cell r="B52">
            <v>1.6835833333333328E-2</v>
          </cell>
        </row>
        <row r="53">
          <cell r="A53">
            <v>12.75</v>
          </cell>
          <cell r="B53">
            <v>8.5125000000000287E-3</v>
          </cell>
        </row>
        <row r="54">
          <cell r="A54">
            <v>13</v>
          </cell>
          <cell r="B54">
            <v>8.5125000000000287E-3</v>
          </cell>
        </row>
        <row r="55">
          <cell r="A55">
            <v>13.25</v>
          </cell>
          <cell r="B55">
            <v>8.5125000000000287E-3</v>
          </cell>
        </row>
        <row r="56">
          <cell r="A56">
            <v>13.5</v>
          </cell>
          <cell r="B56">
            <v>8.5125000000000287E-3</v>
          </cell>
        </row>
        <row r="57">
          <cell r="A57">
            <v>13.75</v>
          </cell>
          <cell r="B57">
            <v>8.5125000000000287E-3</v>
          </cell>
        </row>
        <row r="58">
          <cell r="A58">
            <v>14</v>
          </cell>
          <cell r="B58">
            <v>8.5125000000000287E-3</v>
          </cell>
        </row>
        <row r="59">
          <cell r="A59">
            <v>14.25</v>
          </cell>
          <cell r="B59">
            <v>8.5125000000000287E-3</v>
          </cell>
        </row>
        <row r="60">
          <cell r="A60">
            <v>14.5</v>
          </cell>
          <cell r="B60">
            <v>8.5125000000000287E-3</v>
          </cell>
        </row>
        <row r="61">
          <cell r="A61">
            <v>14.75</v>
          </cell>
          <cell r="B61">
            <v>8.5125000000000287E-3</v>
          </cell>
        </row>
        <row r="62">
          <cell r="A62">
            <v>15</v>
          </cell>
          <cell r="B62">
            <v>8.5125000000000287E-3</v>
          </cell>
        </row>
        <row r="63">
          <cell r="A63">
            <v>15.25</v>
          </cell>
          <cell r="B63">
            <v>5.4858333333333165E-3</v>
          </cell>
        </row>
        <row r="64">
          <cell r="A64">
            <v>15.5</v>
          </cell>
          <cell r="B64">
            <v>5.4858333333333165E-3</v>
          </cell>
        </row>
        <row r="65">
          <cell r="A65">
            <v>15.75</v>
          </cell>
          <cell r="B65">
            <v>5.4858333333333165E-3</v>
          </cell>
        </row>
        <row r="66">
          <cell r="A66">
            <v>16</v>
          </cell>
          <cell r="B66">
            <v>5.4858333333333165E-3</v>
          </cell>
        </row>
        <row r="67">
          <cell r="A67">
            <v>16.25</v>
          </cell>
          <cell r="B67">
            <v>5.4858333333333165E-3</v>
          </cell>
        </row>
        <row r="68">
          <cell r="A68">
            <v>16.5</v>
          </cell>
          <cell r="B68">
            <v>5.4858333333333165E-3</v>
          </cell>
        </row>
        <row r="69">
          <cell r="A69">
            <v>16.75</v>
          </cell>
          <cell r="B69">
            <v>5.4858333333333165E-3</v>
          </cell>
        </row>
        <row r="70">
          <cell r="A70">
            <v>17</v>
          </cell>
          <cell r="B70">
            <v>5.4858333333333165E-3</v>
          </cell>
        </row>
        <row r="71">
          <cell r="A71">
            <v>17.25</v>
          </cell>
          <cell r="B71">
            <v>5.4858333333333165E-3</v>
          </cell>
        </row>
        <row r="72">
          <cell r="A72">
            <v>17.5</v>
          </cell>
          <cell r="B72">
            <v>5.4858333333333165E-3</v>
          </cell>
        </row>
        <row r="73">
          <cell r="A73">
            <v>17.75</v>
          </cell>
          <cell r="B73">
            <v>5.4858333333333165E-3</v>
          </cell>
        </row>
        <row r="74">
          <cell r="A74">
            <v>18</v>
          </cell>
          <cell r="B74">
            <v>5.4858333333333165E-3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yr 6 hr Region 3"/>
      <sheetName val="Hyeto 100 yr 6 hr plot  3"/>
    </sheetNames>
    <sheetDataSet>
      <sheetData sheetId="0"/>
      <sheetData sheetId="1">
        <row r="2">
          <cell r="A2">
            <v>0</v>
          </cell>
        </row>
        <row r="3">
          <cell r="A3">
            <v>0.25</v>
          </cell>
          <cell r="B3">
            <v>8.126249999999996E-2</v>
          </cell>
        </row>
        <row r="4">
          <cell r="A4">
            <v>0.5</v>
          </cell>
          <cell r="B4">
            <v>8.126249999999996E-2</v>
          </cell>
        </row>
        <row r="5">
          <cell r="A5">
            <v>0.75</v>
          </cell>
          <cell r="B5">
            <v>8.126249999999996E-2</v>
          </cell>
        </row>
        <row r="6">
          <cell r="A6">
            <v>1</v>
          </cell>
          <cell r="B6">
            <v>0.17201250000000001</v>
          </cell>
        </row>
        <row r="7">
          <cell r="A7">
            <v>1.25</v>
          </cell>
          <cell r="B7">
            <v>0.17201250000000001</v>
          </cell>
        </row>
        <row r="8">
          <cell r="A8">
            <v>1.5</v>
          </cell>
          <cell r="B8">
            <v>0.24502500000000005</v>
          </cell>
        </row>
        <row r="9">
          <cell r="A9">
            <v>1.75</v>
          </cell>
          <cell r="B9">
            <v>0.24502500000000005</v>
          </cell>
        </row>
        <row r="10">
          <cell r="A10">
            <v>2</v>
          </cell>
          <cell r="B10">
            <v>0.32175000000000009</v>
          </cell>
        </row>
        <row r="11">
          <cell r="A11">
            <v>2.25</v>
          </cell>
          <cell r="B11">
            <v>0.95040000000000002</v>
          </cell>
        </row>
        <row r="12">
          <cell r="A12">
            <v>2.5</v>
          </cell>
          <cell r="B12">
            <v>0.67320000000000002</v>
          </cell>
        </row>
        <row r="13">
          <cell r="A13">
            <v>2.75</v>
          </cell>
          <cell r="B13">
            <v>0.36135</v>
          </cell>
        </row>
        <row r="14">
          <cell r="A14">
            <v>3</v>
          </cell>
          <cell r="B14">
            <v>0.17201250000000001</v>
          </cell>
        </row>
        <row r="15">
          <cell r="A15">
            <v>3.25</v>
          </cell>
          <cell r="B15">
            <v>0.17201250000000001</v>
          </cell>
        </row>
        <row r="16">
          <cell r="A16">
            <v>3.5</v>
          </cell>
          <cell r="B16">
            <v>8.126249999999996E-2</v>
          </cell>
        </row>
        <row r="17">
          <cell r="A17">
            <v>3.75</v>
          </cell>
          <cell r="B17">
            <v>8.126249999999996E-2</v>
          </cell>
        </row>
        <row r="18">
          <cell r="A18">
            <v>4</v>
          </cell>
          <cell r="B18">
            <v>8.126249999999996E-2</v>
          </cell>
        </row>
        <row r="19">
          <cell r="A19">
            <v>4.25</v>
          </cell>
          <cell r="B19">
            <v>8.126249999999996E-2</v>
          </cell>
        </row>
        <row r="20">
          <cell r="A20">
            <v>4.5</v>
          </cell>
          <cell r="B20">
            <v>8.126249999999996E-2</v>
          </cell>
        </row>
        <row r="21">
          <cell r="A21">
            <v>4.75</v>
          </cell>
          <cell r="B21">
            <v>8.126249999999996E-2</v>
          </cell>
        </row>
        <row r="22">
          <cell r="A22">
            <v>5</v>
          </cell>
          <cell r="B22">
            <v>8.126249999999996E-2</v>
          </cell>
        </row>
        <row r="23">
          <cell r="A23">
            <v>5.25</v>
          </cell>
          <cell r="B23">
            <v>8.126249999999996E-2</v>
          </cell>
        </row>
        <row r="24">
          <cell r="A24">
            <v>5.5</v>
          </cell>
          <cell r="B24">
            <v>8.126249999999996E-2</v>
          </cell>
        </row>
        <row r="25">
          <cell r="A25">
            <v>5.75</v>
          </cell>
          <cell r="B25">
            <v>1.8150000000000017E-2</v>
          </cell>
        </row>
        <row r="26">
          <cell r="A26">
            <v>6</v>
          </cell>
          <cell r="B26">
            <v>1.8150000000000017E-2</v>
          </cell>
        </row>
        <row r="27">
          <cell r="A27">
            <v>6.25</v>
          </cell>
          <cell r="B27">
            <v>1.8150000000000017E-2</v>
          </cell>
        </row>
        <row r="28">
          <cell r="A28">
            <v>6.5</v>
          </cell>
          <cell r="B28">
            <v>1.8150000000000017E-2</v>
          </cell>
        </row>
        <row r="29">
          <cell r="A29">
            <v>6.75</v>
          </cell>
          <cell r="B29">
            <v>1.8150000000000017E-2</v>
          </cell>
        </row>
        <row r="30">
          <cell r="A30">
            <v>7</v>
          </cell>
          <cell r="B30">
            <v>1.8150000000000017E-2</v>
          </cell>
        </row>
        <row r="31">
          <cell r="A31">
            <v>7.25</v>
          </cell>
          <cell r="B31">
            <v>1.8150000000000017E-2</v>
          </cell>
        </row>
        <row r="32">
          <cell r="A32">
            <v>7.5</v>
          </cell>
          <cell r="B32">
            <v>1.8150000000000017E-2</v>
          </cell>
        </row>
        <row r="33">
          <cell r="A33">
            <v>7.75</v>
          </cell>
          <cell r="B33">
            <v>1.8150000000000017E-2</v>
          </cell>
        </row>
        <row r="34">
          <cell r="A34">
            <v>8</v>
          </cell>
          <cell r="B34">
            <v>1.8150000000000017E-2</v>
          </cell>
        </row>
        <row r="35">
          <cell r="A35">
            <v>8.25</v>
          </cell>
          <cell r="B35">
            <v>1.8150000000000017E-2</v>
          </cell>
        </row>
        <row r="36">
          <cell r="A36">
            <v>8.5</v>
          </cell>
          <cell r="B36">
            <v>1.8150000000000017E-2</v>
          </cell>
        </row>
        <row r="37">
          <cell r="A37">
            <v>8.75</v>
          </cell>
          <cell r="B37">
            <v>1.6912499999999959E-2</v>
          </cell>
        </row>
        <row r="38">
          <cell r="A38">
            <v>9</v>
          </cell>
          <cell r="B38">
            <v>1.6912499999999959E-2</v>
          </cell>
        </row>
        <row r="39">
          <cell r="A39">
            <v>9.25</v>
          </cell>
          <cell r="B39">
            <v>1.6912499999999959E-2</v>
          </cell>
        </row>
        <row r="40">
          <cell r="A40">
            <v>9.5</v>
          </cell>
          <cell r="B40">
            <v>1.6912499999999959E-2</v>
          </cell>
        </row>
        <row r="41">
          <cell r="A41">
            <v>9.75</v>
          </cell>
          <cell r="B41">
            <v>1.6912499999999959E-2</v>
          </cell>
        </row>
        <row r="42">
          <cell r="A42">
            <v>10</v>
          </cell>
          <cell r="B42">
            <v>1.6912499999999959E-2</v>
          </cell>
        </row>
        <row r="43">
          <cell r="A43">
            <v>10.25</v>
          </cell>
          <cell r="B43">
            <v>1.6912499999999959E-2</v>
          </cell>
        </row>
        <row r="44">
          <cell r="A44">
            <v>10.5</v>
          </cell>
          <cell r="B44">
            <v>1.6912499999999959E-2</v>
          </cell>
        </row>
        <row r="45">
          <cell r="A45">
            <v>10.75</v>
          </cell>
          <cell r="B45">
            <v>1.6912499999999959E-2</v>
          </cell>
        </row>
        <row r="46">
          <cell r="A46">
            <v>11</v>
          </cell>
          <cell r="B46">
            <v>1.6912499999999959E-2</v>
          </cell>
        </row>
        <row r="47">
          <cell r="A47">
            <v>11.25</v>
          </cell>
          <cell r="B47">
            <v>1.6912499999999959E-2</v>
          </cell>
        </row>
        <row r="48">
          <cell r="A48">
            <v>11.5</v>
          </cell>
          <cell r="B48">
            <v>1.6912499999999959E-2</v>
          </cell>
        </row>
        <row r="49">
          <cell r="A49">
            <v>11.75</v>
          </cell>
          <cell r="B49">
            <v>1.072500000000004E-2</v>
          </cell>
        </row>
        <row r="50">
          <cell r="A50">
            <v>12</v>
          </cell>
          <cell r="B50">
            <v>1.072500000000004E-2</v>
          </cell>
        </row>
        <row r="51">
          <cell r="A51">
            <v>12.25</v>
          </cell>
          <cell r="B51">
            <v>1.072500000000004E-2</v>
          </cell>
        </row>
        <row r="52">
          <cell r="A52">
            <v>12.5</v>
          </cell>
          <cell r="B52">
            <v>1.072500000000004E-2</v>
          </cell>
        </row>
        <row r="53">
          <cell r="A53">
            <v>12.75</v>
          </cell>
          <cell r="B53">
            <v>1.072500000000004E-2</v>
          </cell>
        </row>
        <row r="54">
          <cell r="A54">
            <v>13</v>
          </cell>
          <cell r="B54">
            <v>1.072500000000004E-2</v>
          </cell>
        </row>
        <row r="55">
          <cell r="A55">
            <v>13.25</v>
          </cell>
          <cell r="B55">
            <v>1.072500000000004E-2</v>
          </cell>
        </row>
        <row r="56">
          <cell r="A56">
            <v>13.5</v>
          </cell>
          <cell r="B56">
            <v>1.072500000000004E-2</v>
          </cell>
        </row>
        <row r="57">
          <cell r="A57">
            <v>13.75</v>
          </cell>
          <cell r="B57">
            <v>1.072500000000004E-2</v>
          </cell>
        </row>
        <row r="58">
          <cell r="A58">
            <v>14</v>
          </cell>
          <cell r="B58">
            <v>1.072500000000004E-2</v>
          </cell>
        </row>
        <row r="59">
          <cell r="A59">
            <v>14.25</v>
          </cell>
          <cell r="B59">
            <v>1.072500000000004E-2</v>
          </cell>
        </row>
        <row r="60">
          <cell r="A60">
            <v>14.5</v>
          </cell>
          <cell r="B60">
            <v>1.072500000000004E-2</v>
          </cell>
        </row>
        <row r="61">
          <cell r="A61">
            <v>14.75</v>
          </cell>
          <cell r="B61">
            <v>1.0312499999999929E-2</v>
          </cell>
        </row>
        <row r="62">
          <cell r="A62">
            <v>15</v>
          </cell>
          <cell r="B62">
            <v>1.0312499999999929E-2</v>
          </cell>
        </row>
        <row r="63">
          <cell r="A63">
            <v>15.25</v>
          </cell>
          <cell r="B63">
            <v>1.0312499999999929E-2</v>
          </cell>
        </row>
        <row r="64">
          <cell r="A64">
            <v>15.5</v>
          </cell>
          <cell r="B64">
            <v>1.0312499999999929E-2</v>
          </cell>
        </row>
        <row r="65">
          <cell r="A65">
            <v>15.75</v>
          </cell>
          <cell r="B65">
            <v>1.0312499999999929E-2</v>
          </cell>
        </row>
        <row r="66">
          <cell r="A66">
            <v>16</v>
          </cell>
          <cell r="B66">
            <v>1.0312499999999929E-2</v>
          </cell>
        </row>
        <row r="67">
          <cell r="A67">
            <v>16.25</v>
          </cell>
          <cell r="B67">
            <v>1.0312499999999929E-2</v>
          </cell>
        </row>
        <row r="68">
          <cell r="A68">
            <v>16.5</v>
          </cell>
          <cell r="B68">
            <v>1.0312499999999929E-2</v>
          </cell>
        </row>
        <row r="69">
          <cell r="A69">
            <v>16.75</v>
          </cell>
          <cell r="B69">
            <v>1.0312499999999929E-2</v>
          </cell>
        </row>
        <row r="70">
          <cell r="A70">
            <v>17</v>
          </cell>
          <cell r="B70">
            <v>1.0312499999999929E-2</v>
          </cell>
        </row>
        <row r="71">
          <cell r="A71">
            <v>17.25</v>
          </cell>
          <cell r="B71">
            <v>1.0312499999999929E-2</v>
          </cell>
        </row>
        <row r="72">
          <cell r="A72">
            <v>17.5</v>
          </cell>
          <cell r="B72">
            <v>1.0312499999999929E-2</v>
          </cell>
        </row>
        <row r="73">
          <cell r="A73">
            <v>17.75</v>
          </cell>
          <cell r="B73">
            <v>1.0312499999999929E-2</v>
          </cell>
        </row>
        <row r="74">
          <cell r="A74">
            <v>18</v>
          </cell>
          <cell r="B74">
            <v>1.0312499999999929E-2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U9" sqref="U9"/>
    </sheetView>
  </sheetViews>
  <sheetFormatPr defaultRowHeight="12.75" x14ac:dyDescent="0.2"/>
  <sheetData>
    <row r="1" spans="1:2" x14ac:dyDescent="0.2">
      <c r="A1" s="3"/>
    </row>
    <row r="2" spans="1:2" x14ac:dyDescent="0.2">
      <c r="A2" s="12"/>
    </row>
    <row r="3" spans="1:2" x14ac:dyDescent="0.2">
      <c r="A3" s="12"/>
      <c r="B3" s="13"/>
    </row>
    <row r="5" spans="1:2" x14ac:dyDescent="0.2">
      <c r="A5" s="3"/>
    </row>
    <row r="6" spans="1:2" x14ac:dyDescent="0.2">
      <c r="A6" s="12"/>
    </row>
    <row r="7" spans="1:2" x14ac:dyDescent="0.2">
      <c r="A7" s="12"/>
    </row>
    <row r="8" spans="1:2" x14ac:dyDescent="0.2">
      <c r="A8"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workbookViewId="0">
      <selection activeCell="K5" sqref="K5"/>
    </sheetView>
  </sheetViews>
  <sheetFormatPr defaultRowHeight="12.75" x14ac:dyDescent="0.2"/>
  <cols>
    <col min="1" max="1" width="15.28515625" customWidth="1"/>
    <col min="2" max="2" width="13.42578125" style="4" customWidth="1"/>
    <col min="3" max="3" width="10.7109375" customWidth="1"/>
    <col min="4" max="4" width="13.140625" customWidth="1"/>
    <col min="5" max="5" width="11" customWidth="1"/>
    <col min="6" max="6" width="13.85546875" customWidth="1"/>
    <col min="7" max="7" width="12.85546875" style="6" customWidth="1"/>
    <col min="8" max="8" width="9.140625" style="4"/>
    <col min="9" max="9" width="10.42578125" style="4" customWidth="1"/>
  </cols>
  <sheetData>
    <row r="1" spans="1:9" x14ac:dyDescent="0.2">
      <c r="A1" s="3" t="s">
        <v>16</v>
      </c>
    </row>
    <row r="2" spans="1:9" x14ac:dyDescent="0.2">
      <c r="A2" s="3"/>
    </row>
    <row r="3" spans="1:9" x14ac:dyDescent="0.2">
      <c r="A3" s="15" t="s">
        <v>21</v>
      </c>
      <c r="B3" s="16"/>
      <c r="C3" s="5" t="s">
        <v>22</v>
      </c>
    </row>
    <row r="4" spans="1:9" x14ac:dyDescent="0.2">
      <c r="A4" s="17"/>
    </row>
    <row r="5" spans="1:9" x14ac:dyDescent="0.2">
      <c r="A5" s="1"/>
      <c r="C5" s="1"/>
    </row>
    <row r="6" spans="1:9" x14ac:dyDescent="0.2">
      <c r="A6" s="1"/>
      <c r="B6" s="5"/>
      <c r="C6" s="1"/>
    </row>
    <row r="7" spans="1:9" x14ac:dyDescent="0.2">
      <c r="A7" s="2" t="s">
        <v>0</v>
      </c>
      <c r="C7" s="18">
        <v>5</v>
      </c>
      <c r="D7" s="12" t="s">
        <v>23</v>
      </c>
    </row>
    <row r="8" spans="1:9" x14ac:dyDescent="0.2">
      <c r="A8" s="2"/>
      <c r="C8" s="14"/>
    </row>
    <row r="9" spans="1:9" x14ac:dyDescent="0.2">
      <c r="A9" s="2"/>
      <c r="C9" s="2"/>
    </row>
    <row r="10" spans="1:9" x14ac:dyDescent="0.2">
      <c r="A10" s="26" t="s">
        <v>1</v>
      </c>
      <c r="B10" s="27" t="s">
        <v>2</v>
      </c>
      <c r="C10" s="26" t="s">
        <v>4</v>
      </c>
      <c r="D10" s="26" t="s">
        <v>6</v>
      </c>
      <c r="E10" s="26" t="s">
        <v>8</v>
      </c>
      <c r="F10" s="26" t="s">
        <v>8</v>
      </c>
      <c r="G10" s="28" t="s">
        <v>2</v>
      </c>
      <c r="H10" s="29" t="s">
        <v>11</v>
      </c>
      <c r="I10" s="27" t="s">
        <v>8</v>
      </c>
    </row>
    <row r="11" spans="1:9" x14ac:dyDescent="0.2">
      <c r="A11" s="26"/>
      <c r="B11" s="27" t="s">
        <v>3</v>
      </c>
      <c r="C11" s="26" t="s">
        <v>5</v>
      </c>
      <c r="D11" s="26" t="s">
        <v>7</v>
      </c>
      <c r="E11" s="26" t="s">
        <v>9</v>
      </c>
      <c r="F11" s="26" t="s">
        <v>7</v>
      </c>
      <c r="G11" s="28" t="s">
        <v>3</v>
      </c>
      <c r="H11" s="29" t="s">
        <v>15</v>
      </c>
      <c r="I11" s="27" t="s">
        <v>3</v>
      </c>
    </row>
    <row r="12" spans="1:9" x14ac:dyDescent="0.2">
      <c r="A12" s="26"/>
      <c r="B12" s="27" t="s">
        <v>17</v>
      </c>
      <c r="C12" s="26" t="s">
        <v>12</v>
      </c>
      <c r="D12" s="26" t="s">
        <v>3</v>
      </c>
      <c r="E12" s="26"/>
      <c r="F12" s="26" t="s">
        <v>3</v>
      </c>
      <c r="G12" s="28" t="s">
        <v>14</v>
      </c>
      <c r="H12" s="29" t="s">
        <v>10</v>
      </c>
      <c r="I12" s="27"/>
    </row>
    <row r="13" spans="1:9" x14ac:dyDescent="0.2">
      <c r="A13" s="26"/>
      <c r="B13" s="27"/>
      <c r="C13" s="26"/>
      <c r="D13" s="26"/>
      <c r="E13" s="26"/>
      <c r="F13" s="26"/>
      <c r="G13" s="28" t="s">
        <v>10</v>
      </c>
      <c r="H13" s="29"/>
      <c r="I13" s="27"/>
    </row>
    <row r="14" spans="1:9" x14ac:dyDescent="0.2">
      <c r="A14">
        <v>0</v>
      </c>
      <c r="B14" s="4">
        <v>0</v>
      </c>
      <c r="C14" s="19">
        <v>1</v>
      </c>
      <c r="D14" s="21">
        <f>+B14*C14</f>
        <v>0</v>
      </c>
      <c r="E14" s="21"/>
      <c r="F14" s="21"/>
      <c r="G14" s="22"/>
      <c r="H14" s="23"/>
      <c r="I14" s="23"/>
    </row>
    <row r="15" spans="1:9" x14ac:dyDescent="0.2">
      <c r="C15" s="8"/>
      <c r="D15" s="21"/>
      <c r="E15" s="21">
        <f>+A16-A14</f>
        <v>0.25</v>
      </c>
      <c r="F15" s="21">
        <f>+D16-D14</f>
        <v>0.19900000000000001</v>
      </c>
      <c r="G15" s="22">
        <f>+F15/(E15*4)</f>
        <v>0.19900000000000001</v>
      </c>
      <c r="H15" s="24">
        <f>+$C$7*G15</f>
        <v>0.99500000000000011</v>
      </c>
      <c r="I15" s="24">
        <f>+H15*E15*4</f>
        <v>0.99500000000000011</v>
      </c>
    </row>
    <row r="16" spans="1:9" x14ac:dyDescent="0.2">
      <c r="A16">
        <v>0.25</v>
      </c>
      <c r="B16" s="4">
        <v>0.19900000000000001</v>
      </c>
      <c r="C16" s="19">
        <v>1</v>
      </c>
      <c r="D16" s="21">
        <f>+B16*C16</f>
        <v>0.19900000000000001</v>
      </c>
      <c r="E16" s="21"/>
      <c r="F16" s="21"/>
      <c r="G16" s="22"/>
      <c r="H16" s="24"/>
      <c r="I16" s="24"/>
    </row>
    <row r="17" spans="1:9" x14ac:dyDescent="0.2">
      <c r="D17" s="21"/>
      <c r="E17" s="21">
        <f>+A18-A16</f>
        <v>0.25</v>
      </c>
      <c r="F17" s="21">
        <f>+D18-D16</f>
        <v>8.3999999999999964E-2</v>
      </c>
      <c r="G17" s="22">
        <f>+F17/(E17*4)</f>
        <v>8.3999999999999964E-2</v>
      </c>
      <c r="H17" s="24">
        <f t="shared" ref="H17:H35" si="0">+$C$7*G17</f>
        <v>0.41999999999999982</v>
      </c>
      <c r="I17" s="24">
        <f>+H17*E17*4</f>
        <v>0.41999999999999982</v>
      </c>
    </row>
    <row r="18" spans="1:9" x14ac:dyDescent="0.2">
      <c r="A18">
        <v>0.5</v>
      </c>
      <c r="B18" s="4">
        <v>0.28299999999999997</v>
      </c>
      <c r="C18" s="19">
        <v>1</v>
      </c>
      <c r="D18" s="21">
        <f>+B18*C18</f>
        <v>0.28299999999999997</v>
      </c>
      <c r="E18" s="21"/>
      <c r="F18" s="21"/>
      <c r="G18" s="22"/>
      <c r="H18" s="24"/>
      <c r="I18" s="24"/>
    </row>
    <row r="19" spans="1:9" x14ac:dyDescent="0.2">
      <c r="D19" s="21"/>
      <c r="E19" s="21">
        <f>+A20-A18</f>
        <v>0.25</v>
      </c>
      <c r="F19" s="21">
        <f>+D20-D18</f>
        <v>7.3000000000000009E-2</v>
      </c>
      <c r="G19" s="22">
        <f>+F19/(E19*4)</f>
        <v>7.3000000000000009E-2</v>
      </c>
      <c r="H19" s="24">
        <f t="shared" si="0"/>
        <v>0.36500000000000005</v>
      </c>
      <c r="I19" s="24">
        <f>+H19*E19*4</f>
        <v>0.36500000000000005</v>
      </c>
    </row>
    <row r="20" spans="1:9" x14ac:dyDescent="0.2">
      <c r="A20">
        <v>0.75</v>
      </c>
      <c r="B20" s="4">
        <v>0.35599999999999998</v>
      </c>
      <c r="C20" s="19">
        <v>1</v>
      </c>
      <c r="D20" s="21">
        <f>+B20*C20</f>
        <v>0.35599999999999998</v>
      </c>
      <c r="E20" s="21"/>
      <c r="F20" s="21"/>
      <c r="G20" s="22"/>
      <c r="H20" s="24"/>
      <c r="I20" s="24"/>
    </row>
    <row r="21" spans="1:9" x14ac:dyDescent="0.2">
      <c r="D21" s="21"/>
      <c r="E21" s="21">
        <f>+A22-A20</f>
        <v>0.25</v>
      </c>
      <c r="F21" s="21">
        <f>+D22-D20</f>
        <v>7.2000000000000008E-2</v>
      </c>
      <c r="G21" s="22">
        <f>+F21/(E21*4)</f>
        <v>7.2000000000000008E-2</v>
      </c>
      <c r="H21" s="24">
        <f t="shared" si="0"/>
        <v>0.36000000000000004</v>
      </c>
      <c r="I21" s="24">
        <f>+H21*E21*4</f>
        <v>0.36000000000000004</v>
      </c>
    </row>
    <row r="22" spans="1:9" x14ac:dyDescent="0.2">
      <c r="A22">
        <v>1</v>
      </c>
      <c r="B22" s="4">
        <v>0.42799999999999999</v>
      </c>
      <c r="C22" s="19">
        <v>1</v>
      </c>
      <c r="D22" s="21">
        <f>+B22*C22</f>
        <v>0.42799999999999999</v>
      </c>
      <c r="E22" s="21"/>
      <c r="F22" s="21"/>
      <c r="G22" s="22"/>
      <c r="H22" s="24"/>
      <c r="I22" s="24"/>
    </row>
    <row r="23" spans="1:9" x14ac:dyDescent="0.2">
      <c r="D23" s="21"/>
      <c r="E23" s="21">
        <f>+A24-A22</f>
        <v>1</v>
      </c>
      <c r="F23" s="21">
        <f>+D24-D22</f>
        <v>0.17599999999999999</v>
      </c>
      <c r="G23" s="22">
        <f>+F23/(E23*4)</f>
        <v>4.3999999999999997E-2</v>
      </c>
      <c r="H23" s="24">
        <f t="shared" si="0"/>
        <v>0.21999999999999997</v>
      </c>
      <c r="I23" s="24">
        <f>+H23*E23*4</f>
        <v>0.87999999999999989</v>
      </c>
    </row>
    <row r="24" spans="1:9" x14ac:dyDescent="0.2">
      <c r="A24">
        <v>2</v>
      </c>
      <c r="B24" s="4">
        <v>0.60399999999999998</v>
      </c>
      <c r="C24" s="19">
        <v>1</v>
      </c>
      <c r="D24" s="21">
        <f>+B24*C24</f>
        <v>0.60399999999999998</v>
      </c>
      <c r="E24" s="21"/>
      <c r="F24" s="21"/>
      <c r="G24" s="22"/>
      <c r="H24" s="24"/>
      <c r="I24" s="24"/>
    </row>
    <row r="25" spans="1:9" x14ac:dyDescent="0.2">
      <c r="D25" s="21"/>
      <c r="E25" s="21">
        <f>+A26-A24</f>
        <v>1</v>
      </c>
      <c r="F25" s="21">
        <f>+D26-D24</f>
        <v>0.13100000000000001</v>
      </c>
      <c r="G25" s="22">
        <f>+F25/(E25*4)</f>
        <v>3.2750000000000001E-2</v>
      </c>
      <c r="H25" s="24">
        <f t="shared" si="0"/>
        <v>0.16375000000000001</v>
      </c>
      <c r="I25" s="24">
        <f>+H25*E25*4</f>
        <v>0.65500000000000003</v>
      </c>
    </row>
    <row r="26" spans="1:9" x14ac:dyDescent="0.2">
      <c r="A26">
        <v>3</v>
      </c>
      <c r="B26" s="4">
        <v>0.73499999999999999</v>
      </c>
      <c r="C26" s="19">
        <v>1</v>
      </c>
      <c r="D26" s="21">
        <f>+B26*C26</f>
        <v>0.73499999999999999</v>
      </c>
      <c r="E26" s="21"/>
      <c r="F26" s="21"/>
      <c r="G26" s="22"/>
      <c r="H26" s="24"/>
      <c r="I26" s="24"/>
    </row>
    <row r="27" spans="1:9" x14ac:dyDescent="0.2">
      <c r="D27" s="21"/>
      <c r="E27" s="21">
        <f>+A28-A26</f>
        <v>3</v>
      </c>
      <c r="F27" s="21">
        <f>+D28-D26</f>
        <v>0.26500000000000001</v>
      </c>
      <c r="G27" s="22">
        <f>+F27/(E27*4)</f>
        <v>2.2083333333333333E-2</v>
      </c>
      <c r="H27" s="24">
        <f t="shared" si="0"/>
        <v>0.11041666666666666</v>
      </c>
      <c r="I27" s="24">
        <f>+H27*E27*4</f>
        <v>1.325</v>
      </c>
    </row>
    <row r="28" spans="1:9" x14ac:dyDescent="0.2">
      <c r="A28">
        <v>6</v>
      </c>
      <c r="B28" s="4">
        <v>1</v>
      </c>
      <c r="C28" s="19">
        <v>1</v>
      </c>
      <c r="D28" s="21">
        <f>+B28*C28</f>
        <v>1</v>
      </c>
      <c r="E28" s="21"/>
      <c r="F28" s="21"/>
      <c r="G28" s="22"/>
      <c r="H28" s="24"/>
      <c r="I28" s="24"/>
    </row>
    <row r="29" spans="1:9" x14ac:dyDescent="0.2">
      <c r="D29" s="21"/>
      <c r="E29" s="21">
        <f>+A30-A28</f>
        <v>3</v>
      </c>
      <c r="F29" s="21">
        <f>+D30-D28</f>
        <v>8.6000000000000076E-2</v>
      </c>
      <c r="G29" s="22">
        <f>+F29/(E29*4)</f>
        <v>7.1666666666666727E-3</v>
      </c>
      <c r="H29" s="24">
        <f t="shared" si="0"/>
        <v>3.5833333333333363E-2</v>
      </c>
      <c r="I29" s="24">
        <f>+H29*E29*4</f>
        <v>0.43000000000000038</v>
      </c>
    </row>
    <row r="30" spans="1:9" x14ac:dyDescent="0.2">
      <c r="A30">
        <v>9</v>
      </c>
      <c r="B30" s="4">
        <v>1.0860000000000001</v>
      </c>
      <c r="C30" s="19">
        <v>1</v>
      </c>
      <c r="D30" s="21">
        <f>+B30*C30</f>
        <v>1.0860000000000001</v>
      </c>
      <c r="E30" s="21"/>
      <c r="F30" s="21"/>
      <c r="G30" s="22"/>
      <c r="H30" s="24"/>
      <c r="I30" s="24"/>
    </row>
    <row r="31" spans="1:9" x14ac:dyDescent="0.2">
      <c r="D31" s="21"/>
      <c r="E31" s="21">
        <f>+A32-A30</f>
        <v>3</v>
      </c>
      <c r="F31" s="21">
        <f>+D32-D30</f>
        <v>4.4999999999999929E-2</v>
      </c>
      <c r="G31" s="22">
        <f>+F31/(E31*4)</f>
        <v>3.7499999999999942E-3</v>
      </c>
      <c r="H31" s="24">
        <f t="shared" si="0"/>
        <v>1.8749999999999972E-2</v>
      </c>
      <c r="I31" s="24">
        <f>+H31*E31*4</f>
        <v>0.22499999999999964</v>
      </c>
    </row>
    <row r="32" spans="1:9" x14ac:dyDescent="0.2">
      <c r="A32">
        <v>12</v>
      </c>
      <c r="B32" s="4">
        <v>1.131</v>
      </c>
      <c r="C32" s="19">
        <v>1</v>
      </c>
      <c r="D32" s="21">
        <f>+B32*C32</f>
        <v>1.131</v>
      </c>
      <c r="E32" s="21"/>
      <c r="F32" s="21"/>
      <c r="G32" s="22"/>
      <c r="H32" s="24"/>
      <c r="I32" s="24"/>
    </row>
    <row r="33" spans="1:10" x14ac:dyDescent="0.2">
      <c r="D33" s="21"/>
      <c r="E33" s="21">
        <f>+A34-A32</f>
        <v>3</v>
      </c>
      <c r="F33" s="21">
        <f>+D34-D32</f>
        <v>3.0999999999999917E-2</v>
      </c>
      <c r="G33" s="22">
        <f>+F33/(E33*4)</f>
        <v>2.5833333333333264E-3</v>
      </c>
      <c r="H33" s="24">
        <f t="shared" si="0"/>
        <v>1.2916666666666632E-2</v>
      </c>
      <c r="I33" s="24">
        <f>+H33*E33*4</f>
        <v>0.15499999999999958</v>
      </c>
      <c r="J33" s="10"/>
    </row>
    <row r="34" spans="1:10" x14ac:dyDescent="0.2">
      <c r="A34">
        <v>15</v>
      </c>
      <c r="B34" s="4">
        <v>1.1619999999999999</v>
      </c>
      <c r="C34" s="19">
        <v>1</v>
      </c>
      <c r="D34" s="21">
        <f>+B34*C34</f>
        <v>1.1619999999999999</v>
      </c>
      <c r="E34" s="21"/>
      <c r="F34" s="21"/>
      <c r="G34" s="22"/>
      <c r="H34" s="24"/>
      <c r="I34" s="24"/>
    </row>
    <row r="35" spans="1:10" x14ac:dyDescent="0.2">
      <c r="D35" s="21"/>
      <c r="E35" s="21">
        <f>+A36-A34</f>
        <v>3</v>
      </c>
      <c r="F35" s="21">
        <f>+D36-D34</f>
        <v>2.0000000000000018E-2</v>
      </c>
      <c r="G35" s="22">
        <f>+F35/(E35*4)</f>
        <v>1.6666666666666681E-3</v>
      </c>
      <c r="H35" s="24">
        <f t="shared" si="0"/>
        <v>8.3333333333333402E-3</v>
      </c>
      <c r="I35" s="24">
        <f>+H35*E35*4</f>
        <v>0.10000000000000009</v>
      </c>
    </row>
    <row r="36" spans="1:10" x14ac:dyDescent="0.2">
      <c r="A36">
        <v>18</v>
      </c>
      <c r="B36" s="4">
        <v>1.1819999999999999</v>
      </c>
      <c r="C36" s="19">
        <v>1</v>
      </c>
      <c r="D36" s="21">
        <f>+B36*C36</f>
        <v>1.1819999999999999</v>
      </c>
      <c r="E36" s="21"/>
      <c r="F36" s="21"/>
      <c r="G36" s="22"/>
      <c r="H36" s="24"/>
      <c r="I36" s="24"/>
    </row>
    <row r="37" spans="1:10" x14ac:dyDescent="0.2">
      <c r="C37" s="8"/>
      <c r="D37" s="21"/>
      <c r="E37" s="21"/>
      <c r="F37" s="21"/>
      <c r="G37" s="22"/>
      <c r="H37" s="24"/>
      <c r="I37" s="24"/>
    </row>
    <row r="38" spans="1:10" x14ac:dyDescent="0.2">
      <c r="C38" s="9"/>
      <c r="D38" s="21"/>
      <c r="E38" s="21"/>
      <c r="F38" s="21"/>
      <c r="G38" s="22"/>
      <c r="H38" s="23"/>
      <c r="I38" s="23"/>
    </row>
    <row r="39" spans="1:10" x14ac:dyDescent="0.2">
      <c r="D39" s="21"/>
      <c r="E39" s="21"/>
      <c r="F39" s="21"/>
      <c r="G39" s="22"/>
      <c r="H39" s="25" t="s">
        <v>13</v>
      </c>
      <c r="I39" s="25">
        <f>+SUM(I13:I35)</f>
        <v>5.91</v>
      </c>
    </row>
    <row r="40" spans="1:10" x14ac:dyDescent="0.2">
      <c r="D40" s="21"/>
      <c r="E40" s="21"/>
      <c r="F40" s="21"/>
      <c r="G40" s="22"/>
      <c r="H40" s="25" t="s">
        <v>24</v>
      </c>
      <c r="I40" s="25">
        <f>+SUM(I13:I27)</f>
        <v>5</v>
      </c>
    </row>
    <row r="41" spans="1:10" ht="38.25" x14ac:dyDescent="0.2">
      <c r="A41" s="32" t="s">
        <v>25</v>
      </c>
      <c r="B41" s="33" t="s">
        <v>26</v>
      </c>
      <c r="C41" s="32" t="s">
        <v>25</v>
      </c>
      <c r="D41" s="34" t="s">
        <v>26</v>
      </c>
      <c r="E41" s="35" t="s">
        <v>25</v>
      </c>
      <c r="F41" s="34" t="s">
        <v>26</v>
      </c>
      <c r="G41"/>
      <c r="H41"/>
      <c r="I41"/>
    </row>
    <row r="42" spans="1:10" x14ac:dyDescent="0.2">
      <c r="A42" s="36">
        <v>0</v>
      </c>
      <c r="B42" s="37"/>
      <c r="C42" s="36"/>
      <c r="D42" s="40"/>
      <c r="E42" s="43"/>
      <c r="F42" s="40"/>
      <c r="G42"/>
      <c r="H42"/>
      <c r="I42"/>
    </row>
    <row r="43" spans="1:10" x14ac:dyDescent="0.2">
      <c r="A43" s="38">
        <v>0.25</v>
      </c>
      <c r="B43" s="39">
        <f>H27</f>
        <v>0.11041666666666666</v>
      </c>
      <c r="C43" s="41">
        <f>+A66+0.25</f>
        <v>6.25</v>
      </c>
      <c r="D43" s="42">
        <f>H29</f>
        <v>3.5833333333333363E-2</v>
      </c>
      <c r="E43" s="41">
        <f>+C66+0.25</f>
        <v>12.25</v>
      </c>
      <c r="F43" s="39">
        <f>H33</f>
        <v>1.2916666666666632E-2</v>
      </c>
      <c r="G43"/>
      <c r="H43"/>
      <c r="I43"/>
    </row>
    <row r="44" spans="1:10" x14ac:dyDescent="0.2">
      <c r="A44" s="38">
        <f>+A43+0.25</f>
        <v>0.5</v>
      </c>
      <c r="B44" s="39">
        <f>H27</f>
        <v>0.11041666666666666</v>
      </c>
      <c r="C44" s="41">
        <f t="shared" ref="A44:E66" si="1">+C43+0.25</f>
        <v>6.5</v>
      </c>
      <c r="D44" s="39">
        <f>H29</f>
        <v>3.5833333333333363E-2</v>
      </c>
      <c r="E44" s="41">
        <f t="shared" si="1"/>
        <v>12.5</v>
      </c>
      <c r="F44" s="39">
        <f>H33</f>
        <v>1.2916666666666632E-2</v>
      </c>
      <c r="G44"/>
      <c r="H44"/>
      <c r="I44"/>
    </row>
    <row r="45" spans="1:10" x14ac:dyDescent="0.2">
      <c r="A45" s="38">
        <f t="shared" si="1"/>
        <v>0.75</v>
      </c>
      <c r="B45" s="39">
        <f>H27</f>
        <v>0.11041666666666666</v>
      </c>
      <c r="C45" s="41">
        <f t="shared" si="1"/>
        <v>6.75</v>
      </c>
      <c r="D45" s="39">
        <f>H29</f>
        <v>3.5833333333333363E-2</v>
      </c>
      <c r="E45" s="41">
        <f t="shared" si="1"/>
        <v>12.75</v>
      </c>
      <c r="F45" s="39">
        <f>H33</f>
        <v>1.2916666666666632E-2</v>
      </c>
      <c r="G45"/>
      <c r="H45"/>
      <c r="I45"/>
    </row>
    <row r="46" spans="1:10" x14ac:dyDescent="0.2">
      <c r="A46" s="38">
        <f t="shared" si="1"/>
        <v>1</v>
      </c>
      <c r="B46" s="39">
        <f>H27</f>
        <v>0.11041666666666666</v>
      </c>
      <c r="C46" s="41">
        <f t="shared" si="1"/>
        <v>7</v>
      </c>
      <c r="D46" s="39">
        <f>H29</f>
        <v>3.5833333333333363E-2</v>
      </c>
      <c r="E46" s="41">
        <f t="shared" si="1"/>
        <v>13</v>
      </c>
      <c r="F46" s="39">
        <f>H33</f>
        <v>1.2916666666666632E-2</v>
      </c>
      <c r="G46"/>
      <c r="H46"/>
      <c r="I46"/>
    </row>
    <row r="47" spans="1:10" x14ac:dyDescent="0.2">
      <c r="A47" s="38">
        <f t="shared" si="1"/>
        <v>1.25</v>
      </c>
      <c r="B47" s="39">
        <f>H27</f>
        <v>0.11041666666666666</v>
      </c>
      <c r="C47" s="41">
        <f t="shared" si="1"/>
        <v>7.25</v>
      </c>
      <c r="D47" s="39">
        <f>H29</f>
        <v>3.5833333333333363E-2</v>
      </c>
      <c r="E47" s="41">
        <f t="shared" si="1"/>
        <v>13.25</v>
      </c>
      <c r="F47" s="39">
        <f>H33</f>
        <v>1.2916666666666632E-2</v>
      </c>
      <c r="G47"/>
      <c r="H47"/>
      <c r="I47"/>
    </row>
    <row r="48" spans="1:10" x14ac:dyDescent="0.2">
      <c r="A48" s="38">
        <f t="shared" si="1"/>
        <v>1.5</v>
      </c>
      <c r="B48" s="39">
        <f>H25</f>
        <v>0.16375000000000001</v>
      </c>
      <c r="C48" s="41">
        <f t="shared" si="1"/>
        <v>7.5</v>
      </c>
      <c r="D48" s="39">
        <f>H29</f>
        <v>3.5833333333333363E-2</v>
      </c>
      <c r="E48" s="41">
        <f t="shared" si="1"/>
        <v>13.5</v>
      </c>
      <c r="F48" s="39">
        <f>H33</f>
        <v>1.2916666666666632E-2</v>
      </c>
      <c r="G48"/>
      <c r="H48"/>
      <c r="I48"/>
    </row>
    <row r="49" spans="1:9" x14ac:dyDescent="0.2">
      <c r="A49" s="38">
        <f t="shared" si="1"/>
        <v>1.75</v>
      </c>
      <c r="B49" s="39">
        <f>H25</f>
        <v>0.16375000000000001</v>
      </c>
      <c r="C49" s="41">
        <f t="shared" si="1"/>
        <v>7.75</v>
      </c>
      <c r="D49" s="39">
        <f>H29</f>
        <v>3.5833333333333363E-2</v>
      </c>
      <c r="E49" s="41">
        <f t="shared" si="1"/>
        <v>13.75</v>
      </c>
      <c r="F49" s="39">
        <f>H33</f>
        <v>1.2916666666666632E-2</v>
      </c>
      <c r="G49"/>
      <c r="H49"/>
      <c r="I49"/>
    </row>
    <row r="50" spans="1:9" x14ac:dyDescent="0.2">
      <c r="A50" s="38">
        <f t="shared" si="1"/>
        <v>2</v>
      </c>
      <c r="B50" s="39">
        <f>H23</f>
        <v>0.21999999999999997</v>
      </c>
      <c r="C50" s="41">
        <f t="shared" si="1"/>
        <v>8</v>
      </c>
      <c r="D50" s="39">
        <f>H29</f>
        <v>3.5833333333333363E-2</v>
      </c>
      <c r="E50" s="41">
        <f t="shared" si="1"/>
        <v>14</v>
      </c>
      <c r="F50" s="39">
        <f>H33</f>
        <v>1.2916666666666632E-2</v>
      </c>
      <c r="G50"/>
      <c r="H50"/>
      <c r="I50"/>
    </row>
    <row r="51" spans="1:9" x14ac:dyDescent="0.2">
      <c r="A51" s="38">
        <f t="shared" si="1"/>
        <v>2.25</v>
      </c>
      <c r="B51" s="39">
        <f>H23</f>
        <v>0.21999999999999997</v>
      </c>
      <c r="C51" s="41">
        <f t="shared" si="1"/>
        <v>8.25</v>
      </c>
      <c r="D51" s="39">
        <f>H29</f>
        <v>3.5833333333333363E-2</v>
      </c>
      <c r="E51" s="41">
        <f t="shared" si="1"/>
        <v>14.25</v>
      </c>
      <c r="F51" s="39">
        <f>H33</f>
        <v>1.2916666666666632E-2</v>
      </c>
      <c r="G51"/>
      <c r="H51"/>
      <c r="I51"/>
    </row>
    <row r="52" spans="1:9" x14ac:dyDescent="0.2">
      <c r="A52" s="38">
        <f t="shared" si="1"/>
        <v>2.5</v>
      </c>
      <c r="B52" s="39">
        <f>H19</f>
        <v>0.36500000000000005</v>
      </c>
      <c r="C52" s="41">
        <f t="shared" si="1"/>
        <v>8.5</v>
      </c>
      <c r="D52" s="39">
        <f>H29</f>
        <v>3.5833333333333363E-2</v>
      </c>
      <c r="E52" s="41">
        <f t="shared" si="1"/>
        <v>14.5</v>
      </c>
      <c r="F52" s="39">
        <f>H33</f>
        <v>1.2916666666666632E-2</v>
      </c>
      <c r="G52"/>
      <c r="H52"/>
      <c r="I52"/>
    </row>
    <row r="53" spans="1:9" x14ac:dyDescent="0.2">
      <c r="A53" s="38">
        <f t="shared" si="1"/>
        <v>2.75</v>
      </c>
      <c r="B53" s="39">
        <f>H17</f>
        <v>0.41999999999999982</v>
      </c>
      <c r="C53" s="41">
        <f t="shared" si="1"/>
        <v>8.75</v>
      </c>
      <c r="D53" s="39">
        <f>H29</f>
        <v>3.5833333333333363E-2</v>
      </c>
      <c r="E53" s="41">
        <f t="shared" si="1"/>
        <v>14.75</v>
      </c>
      <c r="F53" s="39">
        <f>H33</f>
        <v>1.2916666666666632E-2</v>
      </c>
      <c r="G53"/>
      <c r="H53" s="30"/>
      <c r="I53" s="31"/>
    </row>
    <row r="54" spans="1:9" x14ac:dyDescent="0.2">
      <c r="A54" s="41">
        <f t="shared" si="1"/>
        <v>3</v>
      </c>
      <c r="B54" s="39">
        <f>H15</f>
        <v>0.99500000000000011</v>
      </c>
      <c r="C54" s="41">
        <f t="shared" si="1"/>
        <v>9</v>
      </c>
      <c r="D54" s="39">
        <f>H29</f>
        <v>3.5833333333333363E-2</v>
      </c>
      <c r="E54" s="41">
        <f t="shared" si="1"/>
        <v>15</v>
      </c>
      <c r="F54" s="39">
        <f>H33</f>
        <v>1.2916666666666632E-2</v>
      </c>
      <c r="G54"/>
      <c r="H54" s="30"/>
      <c r="I54" s="31"/>
    </row>
    <row r="55" spans="1:9" x14ac:dyDescent="0.2">
      <c r="A55" s="38">
        <f t="shared" si="1"/>
        <v>3.25</v>
      </c>
      <c r="B55" s="39">
        <f>H21</f>
        <v>0.36000000000000004</v>
      </c>
      <c r="C55" s="41">
        <f t="shared" si="1"/>
        <v>9.25</v>
      </c>
      <c r="D55" s="39">
        <f>H31</f>
        <v>1.8749999999999972E-2</v>
      </c>
      <c r="E55" s="41">
        <f t="shared" si="1"/>
        <v>15.25</v>
      </c>
      <c r="F55" s="39">
        <f>H35</f>
        <v>8.3333333333333402E-3</v>
      </c>
      <c r="G55"/>
      <c r="H55" s="30"/>
      <c r="I55" s="31"/>
    </row>
    <row r="56" spans="1:9" x14ac:dyDescent="0.2">
      <c r="A56" s="38">
        <f t="shared" si="1"/>
        <v>3.5</v>
      </c>
      <c r="B56" s="39">
        <f>H23</f>
        <v>0.21999999999999997</v>
      </c>
      <c r="C56" s="41">
        <f t="shared" si="1"/>
        <v>9.5</v>
      </c>
      <c r="D56" s="39">
        <f>H31</f>
        <v>1.8749999999999972E-2</v>
      </c>
      <c r="E56" s="41">
        <f t="shared" si="1"/>
        <v>15.5</v>
      </c>
      <c r="F56" s="39">
        <f>H35</f>
        <v>8.3333333333333402E-3</v>
      </c>
      <c r="G56"/>
      <c r="H56" s="30"/>
      <c r="I56" s="31"/>
    </row>
    <row r="57" spans="1:9" x14ac:dyDescent="0.2">
      <c r="A57" s="38">
        <f t="shared" si="1"/>
        <v>3.75</v>
      </c>
      <c r="B57" s="39">
        <f>H23</f>
        <v>0.21999999999999997</v>
      </c>
      <c r="C57" s="41">
        <f t="shared" si="1"/>
        <v>9.75</v>
      </c>
      <c r="D57" s="39">
        <f>H31</f>
        <v>1.8749999999999972E-2</v>
      </c>
      <c r="E57" s="41">
        <f t="shared" si="1"/>
        <v>15.75</v>
      </c>
      <c r="F57" s="39">
        <f>H35</f>
        <v>8.3333333333333402E-3</v>
      </c>
      <c r="G57"/>
      <c r="H57"/>
      <c r="I57"/>
    </row>
    <row r="58" spans="1:9" x14ac:dyDescent="0.2">
      <c r="A58" s="38">
        <f t="shared" si="1"/>
        <v>4</v>
      </c>
      <c r="B58" s="39">
        <f>H25</f>
        <v>0.16375000000000001</v>
      </c>
      <c r="C58" s="41">
        <f t="shared" si="1"/>
        <v>10</v>
      </c>
      <c r="D58" s="39">
        <f>H31</f>
        <v>1.8749999999999972E-2</v>
      </c>
      <c r="E58" s="41">
        <f t="shared" si="1"/>
        <v>16</v>
      </c>
      <c r="F58" s="39">
        <f>H35</f>
        <v>8.3333333333333402E-3</v>
      </c>
      <c r="G58"/>
      <c r="H58"/>
      <c r="I58"/>
    </row>
    <row r="59" spans="1:9" x14ac:dyDescent="0.2">
      <c r="A59" s="38">
        <f t="shared" si="1"/>
        <v>4.25</v>
      </c>
      <c r="B59" s="39">
        <f>H25</f>
        <v>0.16375000000000001</v>
      </c>
      <c r="C59" s="41">
        <f t="shared" si="1"/>
        <v>10.25</v>
      </c>
      <c r="D59" s="39">
        <f>H31</f>
        <v>1.8749999999999972E-2</v>
      </c>
      <c r="E59" s="41">
        <f t="shared" si="1"/>
        <v>16.25</v>
      </c>
      <c r="F59" s="39">
        <f>H35</f>
        <v>8.3333333333333402E-3</v>
      </c>
      <c r="G59"/>
      <c r="H59"/>
      <c r="I59"/>
    </row>
    <row r="60" spans="1:9" x14ac:dyDescent="0.2">
      <c r="A60" s="38">
        <f t="shared" si="1"/>
        <v>4.5</v>
      </c>
      <c r="B60" s="39">
        <f>H27</f>
        <v>0.11041666666666666</v>
      </c>
      <c r="C60" s="41">
        <f t="shared" si="1"/>
        <v>10.5</v>
      </c>
      <c r="D60" s="39">
        <f>H31</f>
        <v>1.8749999999999972E-2</v>
      </c>
      <c r="E60" s="41">
        <f t="shared" si="1"/>
        <v>16.5</v>
      </c>
      <c r="F60" s="39">
        <f>H35</f>
        <v>8.3333333333333402E-3</v>
      </c>
      <c r="G60"/>
      <c r="H60"/>
      <c r="I60"/>
    </row>
    <row r="61" spans="1:9" x14ac:dyDescent="0.2">
      <c r="A61" s="38">
        <f t="shared" si="1"/>
        <v>4.75</v>
      </c>
      <c r="B61" s="39">
        <f>H27</f>
        <v>0.11041666666666666</v>
      </c>
      <c r="C61" s="41">
        <f t="shared" si="1"/>
        <v>10.75</v>
      </c>
      <c r="D61" s="39">
        <f>H31</f>
        <v>1.8749999999999972E-2</v>
      </c>
      <c r="E61" s="41">
        <f t="shared" si="1"/>
        <v>16.75</v>
      </c>
      <c r="F61" s="39">
        <f>H35</f>
        <v>8.3333333333333402E-3</v>
      </c>
      <c r="G61"/>
      <c r="H61"/>
      <c r="I61"/>
    </row>
    <row r="62" spans="1:9" x14ac:dyDescent="0.2">
      <c r="A62" s="38">
        <f t="shared" si="1"/>
        <v>5</v>
      </c>
      <c r="B62" s="39">
        <f>H27</f>
        <v>0.11041666666666666</v>
      </c>
      <c r="C62" s="41">
        <f t="shared" si="1"/>
        <v>11</v>
      </c>
      <c r="D62" s="39">
        <f>H31</f>
        <v>1.8749999999999972E-2</v>
      </c>
      <c r="E62" s="41">
        <f t="shared" si="1"/>
        <v>17</v>
      </c>
      <c r="F62" s="39">
        <f>H35</f>
        <v>8.3333333333333402E-3</v>
      </c>
      <c r="G62"/>
      <c r="H62"/>
      <c r="I62"/>
    </row>
    <row r="63" spans="1:9" x14ac:dyDescent="0.2">
      <c r="A63" s="38">
        <f t="shared" si="1"/>
        <v>5.25</v>
      </c>
      <c r="B63" s="39">
        <f>H27</f>
        <v>0.11041666666666666</v>
      </c>
      <c r="C63" s="41">
        <f t="shared" si="1"/>
        <v>11.25</v>
      </c>
      <c r="D63" s="39">
        <f>H31</f>
        <v>1.8749999999999972E-2</v>
      </c>
      <c r="E63" s="41">
        <f t="shared" si="1"/>
        <v>17.25</v>
      </c>
      <c r="F63" s="39">
        <f>H35</f>
        <v>8.3333333333333402E-3</v>
      </c>
      <c r="G63"/>
      <c r="H63"/>
      <c r="I63"/>
    </row>
    <row r="64" spans="1:9" x14ac:dyDescent="0.2">
      <c r="A64" s="38">
        <f t="shared" si="1"/>
        <v>5.5</v>
      </c>
      <c r="B64" s="39">
        <f>H27</f>
        <v>0.11041666666666666</v>
      </c>
      <c r="C64" s="41">
        <f t="shared" si="1"/>
        <v>11.5</v>
      </c>
      <c r="D64" s="39">
        <f>H31</f>
        <v>1.8749999999999972E-2</v>
      </c>
      <c r="E64" s="41">
        <f t="shared" si="1"/>
        <v>17.5</v>
      </c>
      <c r="F64" s="39">
        <f>H35</f>
        <v>8.3333333333333402E-3</v>
      </c>
      <c r="G64"/>
      <c r="H64"/>
      <c r="I64"/>
    </row>
    <row r="65" spans="1:9" x14ac:dyDescent="0.2">
      <c r="A65" s="38">
        <f t="shared" si="1"/>
        <v>5.75</v>
      </c>
      <c r="B65" s="39">
        <f>H27</f>
        <v>0.11041666666666666</v>
      </c>
      <c r="C65" s="41">
        <f t="shared" si="1"/>
        <v>11.75</v>
      </c>
      <c r="D65" s="39">
        <f>H31</f>
        <v>1.8749999999999972E-2</v>
      </c>
      <c r="E65" s="41">
        <f t="shared" si="1"/>
        <v>17.75</v>
      </c>
      <c r="F65" s="39">
        <f>H35</f>
        <v>8.3333333333333402E-3</v>
      </c>
      <c r="G65"/>
      <c r="H65"/>
      <c r="I65"/>
    </row>
    <row r="66" spans="1:9" x14ac:dyDescent="0.2">
      <c r="A66" s="38">
        <f t="shared" si="1"/>
        <v>6</v>
      </c>
      <c r="B66" s="39">
        <f>H27</f>
        <v>0.11041666666666666</v>
      </c>
      <c r="C66" s="41">
        <f t="shared" si="1"/>
        <v>12</v>
      </c>
      <c r="D66" s="39">
        <f>H31</f>
        <v>1.8749999999999972E-2</v>
      </c>
      <c r="E66" s="41">
        <f t="shared" si="1"/>
        <v>18</v>
      </c>
      <c r="F66" s="39">
        <f>H35</f>
        <v>8.3333333333333402E-3</v>
      </c>
      <c r="G66"/>
      <c r="H66"/>
      <c r="I66"/>
    </row>
    <row r="67" spans="1:9" x14ac:dyDescent="0.2">
      <c r="B67" s="11"/>
      <c r="C67" s="8"/>
      <c r="D67" s="11"/>
      <c r="E67" s="8"/>
      <c r="F67" s="11"/>
      <c r="G67"/>
      <c r="H67"/>
      <c r="I67"/>
    </row>
    <row r="68" spans="1:9" x14ac:dyDescent="0.2">
      <c r="B68" s="11"/>
      <c r="C68" s="8"/>
      <c r="D68" s="11"/>
      <c r="E68" s="8"/>
      <c r="F68" s="11"/>
      <c r="G68"/>
      <c r="H68"/>
      <c r="I68"/>
    </row>
    <row r="69" spans="1:9" x14ac:dyDescent="0.2">
      <c r="B69" s="11"/>
      <c r="C69" s="8"/>
      <c r="D69" s="11"/>
      <c r="E69" s="8"/>
      <c r="F69" s="11"/>
      <c r="G69"/>
      <c r="H69"/>
      <c r="I69"/>
    </row>
    <row r="70" spans="1:9" x14ac:dyDescent="0.2">
      <c r="B70" s="11"/>
      <c r="C70" s="8"/>
      <c r="D70" s="11"/>
      <c r="E70" s="8"/>
      <c r="F70" s="11"/>
      <c r="G70"/>
      <c r="H70"/>
      <c r="I70"/>
    </row>
    <row r="71" spans="1:9" x14ac:dyDescent="0.2">
      <c r="B71" s="11"/>
      <c r="C71" s="8"/>
      <c r="D71" s="11"/>
      <c r="E71" s="8"/>
      <c r="F71" s="11"/>
      <c r="G71"/>
      <c r="H71"/>
      <c r="I71"/>
    </row>
    <row r="72" spans="1:9" x14ac:dyDescent="0.2">
      <c r="B72" s="11"/>
      <c r="C72" s="8"/>
      <c r="D72" s="11"/>
      <c r="E72" s="8"/>
      <c r="F72" s="11"/>
      <c r="G72"/>
      <c r="H72"/>
      <c r="I72"/>
    </row>
    <row r="73" spans="1:9" x14ac:dyDescent="0.2">
      <c r="B73" s="11"/>
      <c r="C73" s="8"/>
      <c r="D73" s="11"/>
      <c r="E73" s="8"/>
      <c r="F73" s="11"/>
      <c r="G73"/>
      <c r="H73"/>
      <c r="I73"/>
    </row>
    <row r="74" spans="1:9" x14ac:dyDescent="0.2">
      <c r="B74" s="11"/>
      <c r="C74" s="8"/>
      <c r="D74" s="11"/>
      <c r="E74" s="8"/>
      <c r="F74" s="11"/>
      <c r="G74"/>
      <c r="H74"/>
      <c r="I74"/>
    </row>
    <row r="75" spans="1:9" x14ac:dyDescent="0.2">
      <c r="B75" s="11"/>
      <c r="C75" s="8"/>
      <c r="D75" s="11"/>
      <c r="E75" s="8"/>
      <c r="F75" s="11"/>
      <c r="G75"/>
      <c r="H75"/>
      <c r="I75"/>
    </row>
    <row r="76" spans="1:9" x14ac:dyDescent="0.2">
      <c r="B76" s="11"/>
      <c r="C76" s="8"/>
      <c r="D76" s="11"/>
      <c r="E76" s="8"/>
      <c r="F76" s="11"/>
      <c r="G76"/>
      <c r="H76"/>
      <c r="I76"/>
    </row>
    <row r="77" spans="1:9" x14ac:dyDescent="0.2">
      <c r="B77" s="11"/>
      <c r="C77" s="8"/>
      <c r="D77" s="11"/>
      <c r="E77" s="8"/>
      <c r="F77" s="11"/>
      <c r="G77"/>
      <c r="H77"/>
      <c r="I77"/>
    </row>
    <row r="78" spans="1:9" x14ac:dyDescent="0.2">
      <c r="B78" s="11"/>
      <c r="C78" s="8"/>
      <c r="D78" s="11"/>
      <c r="E78" s="8"/>
      <c r="F78" s="11"/>
      <c r="G78"/>
      <c r="H78"/>
      <c r="I78"/>
    </row>
    <row r="79" spans="1:9" x14ac:dyDescent="0.2">
      <c r="B79" s="11"/>
      <c r="C79" s="8"/>
      <c r="D79" s="11"/>
      <c r="E79" s="8"/>
      <c r="F79" s="11"/>
      <c r="G79"/>
      <c r="H79"/>
      <c r="I79"/>
    </row>
    <row r="80" spans="1:9" x14ac:dyDescent="0.2">
      <c r="B80" s="11"/>
      <c r="C80" s="8"/>
      <c r="D80" s="11"/>
      <c r="E80" s="8"/>
      <c r="F80" s="11"/>
      <c r="G80"/>
      <c r="H80"/>
      <c r="I80"/>
    </row>
    <row r="81" spans="2:9" x14ac:dyDescent="0.2">
      <c r="B81" s="11"/>
      <c r="C81" s="8"/>
      <c r="D81" s="11"/>
      <c r="E81" s="8"/>
      <c r="F81" s="11"/>
      <c r="G81"/>
      <c r="H81"/>
      <c r="I81"/>
    </row>
    <row r="82" spans="2:9" x14ac:dyDescent="0.2">
      <c r="B82" s="11"/>
      <c r="C82" s="8"/>
      <c r="D82" s="11"/>
      <c r="E82" s="8"/>
      <c r="F82" s="11"/>
      <c r="G82"/>
      <c r="H82"/>
      <c r="I82"/>
    </row>
    <row r="83" spans="2:9" x14ac:dyDescent="0.2">
      <c r="B83" s="11"/>
      <c r="C83" s="8"/>
      <c r="D83" s="11"/>
      <c r="E83" s="8"/>
      <c r="F83" s="11"/>
      <c r="G83"/>
      <c r="H83"/>
      <c r="I83"/>
    </row>
    <row r="84" spans="2:9" x14ac:dyDescent="0.2">
      <c r="B84" s="11"/>
      <c r="C84" s="8"/>
      <c r="D84" s="11"/>
      <c r="E84" s="8"/>
      <c r="F84" s="11"/>
      <c r="G84"/>
      <c r="H84"/>
      <c r="I84"/>
    </row>
    <row r="85" spans="2:9" x14ac:dyDescent="0.2">
      <c r="B85" s="11"/>
      <c r="C85" s="8"/>
      <c r="D85" s="11"/>
      <c r="E85" s="8"/>
      <c r="F85" s="11"/>
      <c r="G85"/>
      <c r="H85"/>
      <c r="I85"/>
    </row>
    <row r="86" spans="2:9" x14ac:dyDescent="0.2">
      <c r="B86" s="11"/>
      <c r="C86" s="8"/>
      <c r="D86" s="11"/>
      <c r="E86" s="8"/>
      <c r="F86" s="11"/>
      <c r="G86"/>
      <c r="H86"/>
      <c r="I86"/>
    </row>
    <row r="87" spans="2:9" x14ac:dyDescent="0.2">
      <c r="B87" s="11"/>
      <c r="C87" s="8"/>
      <c r="D87" s="11"/>
      <c r="E87" s="8"/>
      <c r="F87" s="11"/>
      <c r="G87"/>
      <c r="H87"/>
      <c r="I87"/>
    </row>
    <row r="88" spans="2:9" x14ac:dyDescent="0.2">
      <c r="B88" s="11"/>
      <c r="C88" s="8"/>
      <c r="D88" s="11"/>
      <c r="E88" s="8"/>
      <c r="F88" s="11"/>
      <c r="G88"/>
      <c r="H88"/>
      <c r="I88"/>
    </row>
    <row r="89" spans="2:9" x14ac:dyDescent="0.2">
      <c r="B89" s="11"/>
      <c r="C89" s="8"/>
      <c r="D89" s="11"/>
      <c r="E89" s="8"/>
      <c r="F89" s="11"/>
      <c r="G89"/>
      <c r="H89"/>
      <c r="I89"/>
    </row>
    <row r="99" spans="2:3" x14ac:dyDescent="0.2">
      <c r="B99"/>
      <c r="C99" s="4"/>
    </row>
    <row r="100" spans="2:3" x14ac:dyDescent="0.2">
      <c r="B100"/>
      <c r="C100" s="4"/>
    </row>
    <row r="101" spans="2:3" x14ac:dyDescent="0.2">
      <c r="B101"/>
      <c r="C101" s="4"/>
    </row>
    <row r="102" spans="2:3" x14ac:dyDescent="0.2">
      <c r="B102"/>
      <c r="C102" s="4"/>
    </row>
    <row r="103" spans="2:3" x14ac:dyDescent="0.2">
      <c r="B103"/>
      <c r="C103" s="4"/>
    </row>
    <row r="104" spans="2:3" x14ac:dyDescent="0.2">
      <c r="B104"/>
      <c r="C104" s="4"/>
    </row>
    <row r="105" spans="2:3" x14ac:dyDescent="0.2">
      <c r="B105"/>
      <c r="C105" s="4"/>
    </row>
    <row r="106" spans="2:3" x14ac:dyDescent="0.2">
      <c r="B106"/>
      <c r="C106" s="4"/>
    </row>
    <row r="107" spans="2:3" x14ac:dyDescent="0.2">
      <c r="B107"/>
      <c r="C107" s="4"/>
    </row>
    <row r="108" spans="2:3" x14ac:dyDescent="0.2">
      <c r="B108"/>
      <c r="C108" s="4"/>
    </row>
    <row r="109" spans="2:3" x14ac:dyDescent="0.2">
      <c r="B109"/>
      <c r="C109" s="4"/>
    </row>
    <row r="110" spans="2:3" x14ac:dyDescent="0.2">
      <c r="B110"/>
      <c r="C110" s="4"/>
    </row>
    <row r="111" spans="2:3" x14ac:dyDescent="0.2">
      <c r="B111"/>
      <c r="C111" s="4"/>
    </row>
    <row r="112" spans="2:3" x14ac:dyDescent="0.2">
      <c r="B112"/>
      <c r="C112" s="4"/>
    </row>
    <row r="113" spans="2:3" x14ac:dyDescent="0.2">
      <c r="B113"/>
      <c r="C113" s="4"/>
    </row>
    <row r="114" spans="2:3" x14ac:dyDescent="0.2">
      <c r="B114"/>
      <c r="C114" s="4"/>
    </row>
    <row r="115" spans="2:3" x14ac:dyDescent="0.2">
      <c r="B115"/>
      <c r="C115" s="4"/>
    </row>
    <row r="116" spans="2:3" x14ac:dyDescent="0.2">
      <c r="B116"/>
      <c r="C116" s="4"/>
    </row>
    <row r="117" spans="2:3" x14ac:dyDescent="0.2">
      <c r="B117"/>
      <c r="C117" s="4"/>
    </row>
    <row r="118" spans="2:3" x14ac:dyDescent="0.2">
      <c r="B118"/>
      <c r="C118" s="4"/>
    </row>
    <row r="119" spans="2:3" x14ac:dyDescent="0.2">
      <c r="B119"/>
      <c r="C119" s="4"/>
    </row>
    <row r="120" spans="2:3" x14ac:dyDescent="0.2">
      <c r="B120"/>
      <c r="C120" s="4"/>
    </row>
    <row r="121" spans="2:3" x14ac:dyDescent="0.2">
      <c r="B121"/>
      <c r="C121" s="4"/>
    </row>
    <row r="122" spans="2:3" x14ac:dyDescent="0.2">
      <c r="B122"/>
      <c r="C122" s="4"/>
    </row>
  </sheetData>
  <phoneticPr fontId="0" type="noConversion"/>
  <pageMargins left="0.75" right="0.75" top="1" bottom="1" header="0.5" footer="0.5"/>
  <pageSetup orientation="landscape"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2" workbookViewId="0">
      <selection activeCell="O3" sqref="O3"/>
    </sheetView>
  </sheetViews>
  <sheetFormatPr defaultRowHeight="12.75" x14ac:dyDescent="0.2"/>
  <cols>
    <col min="2" max="2" width="13.28515625" style="4" customWidth="1"/>
  </cols>
  <sheetData>
    <row r="1" spans="1:2" ht="38.25" x14ac:dyDescent="0.2">
      <c r="A1" s="44" t="s">
        <v>25</v>
      </c>
      <c r="B1" s="45" t="s">
        <v>26</v>
      </c>
    </row>
    <row r="2" spans="1:2" x14ac:dyDescent="0.2">
      <c r="A2" s="46">
        <v>0</v>
      </c>
      <c r="B2" s="47"/>
    </row>
    <row r="3" spans="1:2" x14ac:dyDescent="0.2">
      <c r="A3" s="46">
        <v>0.25</v>
      </c>
      <c r="B3" s="47">
        <f>'Region 1 6-hr Hyetograph Data'!B43</f>
        <v>0.11041666666666666</v>
      </c>
    </row>
    <row r="4" spans="1:2" x14ac:dyDescent="0.2">
      <c r="A4" s="46">
        <f>A3+0.25</f>
        <v>0.5</v>
      </c>
      <c r="B4" s="47">
        <f>'Region 1 6-hr Hyetograph Data'!B44</f>
        <v>0.11041666666666666</v>
      </c>
    </row>
    <row r="5" spans="1:2" x14ac:dyDescent="0.2">
      <c r="A5" s="46">
        <f t="shared" ref="A5:A68" si="0">A4+0.25</f>
        <v>0.75</v>
      </c>
      <c r="B5" s="47">
        <f>'Region 1 6-hr Hyetograph Data'!B45</f>
        <v>0.11041666666666666</v>
      </c>
    </row>
    <row r="6" spans="1:2" x14ac:dyDescent="0.2">
      <c r="A6" s="46">
        <f t="shared" si="0"/>
        <v>1</v>
      </c>
      <c r="B6" s="47">
        <f>'Region 1 6-hr Hyetograph Data'!B46</f>
        <v>0.11041666666666666</v>
      </c>
    </row>
    <row r="7" spans="1:2" x14ac:dyDescent="0.2">
      <c r="A7" s="46">
        <f t="shared" si="0"/>
        <v>1.25</v>
      </c>
      <c r="B7" s="47">
        <f>'Region 1 6-hr Hyetograph Data'!B47</f>
        <v>0.11041666666666666</v>
      </c>
    </row>
    <row r="8" spans="1:2" x14ac:dyDescent="0.2">
      <c r="A8" s="46">
        <f t="shared" si="0"/>
        <v>1.5</v>
      </c>
      <c r="B8" s="47">
        <f>'Region 1 6-hr Hyetograph Data'!B48</f>
        <v>0.16375000000000001</v>
      </c>
    </row>
    <row r="9" spans="1:2" x14ac:dyDescent="0.2">
      <c r="A9" s="46">
        <f t="shared" si="0"/>
        <v>1.75</v>
      </c>
      <c r="B9" s="47">
        <f>'Region 1 6-hr Hyetograph Data'!B49</f>
        <v>0.16375000000000001</v>
      </c>
    </row>
    <row r="10" spans="1:2" x14ac:dyDescent="0.2">
      <c r="A10" s="46">
        <f t="shared" si="0"/>
        <v>2</v>
      </c>
      <c r="B10" s="47">
        <f>'Region 1 6-hr Hyetograph Data'!B50</f>
        <v>0.21999999999999997</v>
      </c>
    </row>
    <row r="11" spans="1:2" x14ac:dyDescent="0.2">
      <c r="A11" s="46">
        <f t="shared" si="0"/>
        <v>2.25</v>
      </c>
      <c r="B11" s="47">
        <f>'Region 1 6-hr Hyetograph Data'!B51</f>
        <v>0.21999999999999997</v>
      </c>
    </row>
    <row r="12" spans="1:2" x14ac:dyDescent="0.2">
      <c r="A12" s="46">
        <f t="shared" si="0"/>
        <v>2.5</v>
      </c>
      <c r="B12" s="47">
        <f>'Region 1 6-hr Hyetograph Data'!B52</f>
        <v>0.36500000000000005</v>
      </c>
    </row>
    <row r="13" spans="1:2" x14ac:dyDescent="0.2">
      <c r="A13" s="46">
        <f t="shared" si="0"/>
        <v>2.75</v>
      </c>
      <c r="B13" s="47">
        <f>'Region 1 6-hr Hyetograph Data'!B53</f>
        <v>0.41999999999999982</v>
      </c>
    </row>
    <row r="14" spans="1:2" x14ac:dyDescent="0.2">
      <c r="A14" s="46">
        <f t="shared" si="0"/>
        <v>3</v>
      </c>
      <c r="B14" s="47">
        <f>'Region 1 6-hr Hyetograph Data'!B54</f>
        <v>0.99500000000000011</v>
      </c>
    </row>
    <row r="15" spans="1:2" x14ac:dyDescent="0.2">
      <c r="A15" s="46">
        <f t="shared" si="0"/>
        <v>3.25</v>
      </c>
      <c r="B15" s="47">
        <f>'Region 1 6-hr Hyetograph Data'!B55</f>
        <v>0.36000000000000004</v>
      </c>
    </row>
    <row r="16" spans="1:2" x14ac:dyDescent="0.2">
      <c r="A16" s="46">
        <f t="shared" si="0"/>
        <v>3.5</v>
      </c>
      <c r="B16" s="47">
        <f>'Region 1 6-hr Hyetograph Data'!B56</f>
        <v>0.21999999999999997</v>
      </c>
    </row>
    <row r="17" spans="1:2" x14ac:dyDescent="0.2">
      <c r="A17" s="46">
        <f t="shared" si="0"/>
        <v>3.75</v>
      </c>
      <c r="B17" s="47">
        <f>'Region 1 6-hr Hyetograph Data'!B57</f>
        <v>0.21999999999999997</v>
      </c>
    </row>
    <row r="18" spans="1:2" x14ac:dyDescent="0.2">
      <c r="A18" s="46">
        <f t="shared" si="0"/>
        <v>4</v>
      </c>
      <c r="B18" s="47">
        <f>'Region 1 6-hr Hyetograph Data'!B58</f>
        <v>0.16375000000000001</v>
      </c>
    </row>
    <row r="19" spans="1:2" x14ac:dyDescent="0.2">
      <c r="A19" s="46">
        <f t="shared" si="0"/>
        <v>4.25</v>
      </c>
      <c r="B19" s="47">
        <f>'Region 1 6-hr Hyetograph Data'!B59</f>
        <v>0.16375000000000001</v>
      </c>
    </row>
    <row r="20" spans="1:2" x14ac:dyDescent="0.2">
      <c r="A20" s="46">
        <f t="shared" si="0"/>
        <v>4.5</v>
      </c>
      <c r="B20" s="47">
        <f>'Region 1 6-hr Hyetograph Data'!B60</f>
        <v>0.11041666666666666</v>
      </c>
    </row>
    <row r="21" spans="1:2" x14ac:dyDescent="0.2">
      <c r="A21" s="46">
        <f t="shared" si="0"/>
        <v>4.75</v>
      </c>
      <c r="B21" s="47">
        <f>'Region 1 6-hr Hyetograph Data'!B61</f>
        <v>0.11041666666666666</v>
      </c>
    </row>
    <row r="22" spans="1:2" x14ac:dyDescent="0.2">
      <c r="A22" s="46">
        <f t="shared" si="0"/>
        <v>5</v>
      </c>
      <c r="B22" s="47">
        <f>'Region 1 6-hr Hyetograph Data'!B62</f>
        <v>0.11041666666666666</v>
      </c>
    </row>
    <row r="23" spans="1:2" x14ac:dyDescent="0.2">
      <c r="A23" s="46">
        <f t="shared" si="0"/>
        <v>5.25</v>
      </c>
      <c r="B23" s="47">
        <f>'Region 1 6-hr Hyetograph Data'!B63</f>
        <v>0.11041666666666666</v>
      </c>
    </row>
    <row r="24" spans="1:2" x14ac:dyDescent="0.2">
      <c r="A24" s="46">
        <f t="shared" si="0"/>
        <v>5.5</v>
      </c>
      <c r="B24" s="47">
        <f>'Region 1 6-hr Hyetograph Data'!B64</f>
        <v>0.11041666666666666</v>
      </c>
    </row>
    <row r="25" spans="1:2" x14ac:dyDescent="0.2">
      <c r="A25" s="46">
        <f t="shared" si="0"/>
        <v>5.75</v>
      </c>
      <c r="B25" s="47">
        <f>'Region 1 6-hr Hyetograph Data'!B65</f>
        <v>0.11041666666666666</v>
      </c>
    </row>
    <row r="26" spans="1:2" x14ac:dyDescent="0.2">
      <c r="A26" s="46">
        <f t="shared" si="0"/>
        <v>6</v>
      </c>
      <c r="B26" s="47">
        <f>'Region 1 6-hr Hyetograph Data'!B66</f>
        <v>0.11041666666666666</v>
      </c>
    </row>
    <row r="27" spans="1:2" x14ac:dyDescent="0.2">
      <c r="A27" s="46">
        <f t="shared" si="0"/>
        <v>6.25</v>
      </c>
      <c r="B27" s="48">
        <f>'Region 1 6-hr Hyetograph Data'!D43</f>
        <v>3.5833333333333363E-2</v>
      </c>
    </row>
    <row r="28" spans="1:2" x14ac:dyDescent="0.2">
      <c r="A28" s="46">
        <f t="shared" si="0"/>
        <v>6.5</v>
      </c>
      <c r="B28" s="48">
        <f>'Region 1 6-hr Hyetograph Data'!D44</f>
        <v>3.5833333333333363E-2</v>
      </c>
    </row>
    <row r="29" spans="1:2" x14ac:dyDescent="0.2">
      <c r="A29" s="46">
        <f t="shared" si="0"/>
        <v>6.75</v>
      </c>
      <c r="B29" s="48">
        <f>'Region 1 6-hr Hyetograph Data'!D45</f>
        <v>3.5833333333333363E-2</v>
      </c>
    </row>
    <row r="30" spans="1:2" x14ac:dyDescent="0.2">
      <c r="A30" s="46">
        <f t="shared" si="0"/>
        <v>7</v>
      </c>
      <c r="B30" s="48">
        <f>'Region 1 6-hr Hyetograph Data'!D46</f>
        <v>3.5833333333333363E-2</v>
      </c>
    </row>
    <row r="31" spans="1:2" x14ac:dyDescent="0.2">
      <c r="A31" s="46">
        <f t="shared" si="0"/>
        <v>7.25</v>
      </c>
      <c r="B31" s="48">
        <f>'Region 1 6-hr Hyetograph Data'!D47</f>
        <v>3.5833333333333363E-2</v>
      </c>
    </row>
    <row r="32" spans="1:2" x14ac:dyDescent="0.2">
      <c r="A32" s="46">
        <f t="shared" si="0"/>
        <v>7.5</v>
      </c>
      <c r="B32" s="48">
        <f>'Region 1 6-hr Hyetograph Data'!D48</f>
        <v>3.5833333333333363E-2</v>
      </c>
    </row>
    <row r="33" spans="1:2" x14ac:dyDescent="0.2">
      <c r="A33" s="46">
        <f t="shared" si="0"/>
        <v>7.75</v>
      </c>
      <c r="B33" s="48">
        <f>'Region 1 6-hr Hyetograph Data'!D49</f>
        <v>3.5833333333333363E-2</v>
      </c>
    </row>
    <row r="34" spans="1:2" x14ac:dyDescent="0.2">
      <c r="A34" s="46">
        <f t="shared" si="0"/>
        <v>8</v>
      </c>
      <c r="B34" s="48">
        <f>'Region 1 6-hr Hyetograph Data'!D50</f>
        <v>3.5833333333333363E-2</v>
      </c>
    </row>
    <row r="35" spans="1:2" x14ac:dyDescent="0.2">
      <c r="A35" s="46">
        <f t="shared" si="0"/>
        <v>8.25</v>
      </c>
      <c r="B35" s="48">
        <f>'Region 1 6-hr Hyetograph Data'!D51</f>
        <v>3.5833333333333363E-2</v>
      </c>
    </row>
    <row r="36" spans="1:2" x14ac:dyDescent="0.2">
      <c r="A36" s="46">
        <f t="shared" si="0"/>
        <v>8.5</v>
      </c>
      <c r="B36" s="48">
        <f>'Region 1 6-hr Hyetograph Data'!D52</f>
        <v>3.5833333333333363E-2</v>
      </c>
    </row>
    <row r="37" spans="1:2" x14ac:dyDescent="0.2">
      <c r="A37" s="46">
        <f t="shared" si="0"/>
        <v>8.75</v>
      </c>
      <c r="B37" s="48">
        <f>'Region 1 6-hr Hyetograph Data'!D53</f>
        <v>3.5833333333333363E-2</v>
      </c>
    </row>
    <row r="38" spans="1:2" x14ac:dyDescent="0.2">
      <c r="A38" s="46">
        <f t="shared" si="0"/>
        <v>9</v>
      </c>
      <c r="B38" s="48">
        <f>'Region 1 6-hr Hyetograph Data'!D54</f>
        <v>3.5833333333333363E-2</v>
      </c>
    </row>
    <row r="39" spans="1:2" x14ac:dyDescent="0.2">
      <c r="A39" s="46">
        <f t="shared" si="0"/>
        <v>9.25</v>
      </c>
      <c r="B39" s="48">
        <f>'Region 1 6-hr Hyetograph Data'!D55</f>
        <v>1.8749999999999972E-2</v>
      </c>
    </row>
    <row r="40" spans="1:2" x14ac:dyDescent="0.2">
      <c r="A40" s="46">
        <f t="shared" si="0"/>
        <v>9.5</v>
      </c>
      <c r="B40" s="48">
        <f>'Region 1 6-hr Hyetograph Data'!D56</f>
        <v>1.8749999999999972E-2</v>
      </c>
    </row>
    <row r="41" spans="1:2" x14ac:dyDescent="0.2">
      <c r="A41" s="46">
        <f t="shared" si="0"/>
        <v>9.75</v>
      </c>
      <c r="B41" s="48">
        <f>'Region 1 6-hr Hyetograph Data'!D57</f>
        <v>1.8749999999999972E-2</v>
      </c>
    </row>
    <row r="42" spans="1:2" x14ac:dyDescent="0.2">
      <c r="A42" s="46">
        <f t="shared" si="0"/>
        <v>10</v>
      </c>
      <c r="B42" s="48">
        <f>'Region 1 6-hr Hyetograph Data'!D58</f>
        <v>1.8749999999999972E-2</v>
      </c>
    </row>
    <row r="43" spans="1:2" x14ac:dyDescent="0.2">
      <c r="A43" s="46">
        <f t="shared" si="0"/>
        <v>10.25</v>
      </c>
      <c r="B43" s="48">
        <f>'Region 1 6-hr Hyetograph Data'!D59</f>
        <v>1.8749999999999972E-2</v>
      </c>
    </row>
    <row r="44" spans="1:2" x14ac:dyDescent="0.2">
      <c r="A44" s="46">
        <f t="shared" si="0"/>
        <v>10.5</v>
      </c>
      <c r="B44" s="48">
        <f>'Region 1 6-hr Hyetograph Data'!D60</f>
        <v>1.8749999999999972E-2</v>
      </c>
    </row>
    <row r="45" spans="1:2" x14ac:dyDescent="0.2">
      <c r="A45" s="46">
        <f t="shared" si="0"/>
        <v>10.75</v>
      </c>
      <c r="B45" s="48">
        <f>'Region 1 6-hr Hyetograph Data'!D61</f>
        <v>1.8749999999999972E-2</v>
      </c>
    </row>
    <row r="46" spans="1:2" x14ac:dyDescent="0.2">
      <c r="A46" s="46">
        <f t="shared" si="0"/>
        <v>11</v>
      </c>
      <c r="B46" s="48">
        <f>'Region 1 6-hr Hyetograph Data'!D62</f>
        <v>1.8749999999999972E-2</v>
      </c>
    </row>
    <row r="47" spans="1:2" x14ac:dyDescent="0.2">
      <c r="A47" s="46">
        <f t="shared" si="0"/>
        <v>11.25</v>
      </c>
      <c r="B47" s="48">
        <f>'Region 1 6-hr Hyetograph Data'!D63</f>
        <v>1.8749999999999972E-2</v>
      </c>
    </row>
    <row r="48" spans="1:2" x14ac:dyDescent="0.2">
      <c r="A48" s="46">
        <f t="shared" si="0"/>
        <v>11.5</v>
      </c>
      <c r="B48" s="48">
        <f>'Region 1 6-hr Hyetograph Data'!D64</f>
        <v>1.8749999999999972E-2</v>
      </c>
    </row>
    <row r="49" spans="1:2" x14ac:dyDescent="0.2">
      <c r="A49" s="46">
        <f t="shared" si="0"/>
        <v>11.75</v>
      </c>
      <c r="B49" s="48">
        <f>'Region 1 6-hr Hyetograph Data'!D65</f>
        <v>1.8749999999999972E-2</v>
      </c>
    </row>
    <row r="50" spans="1:2" x14ac:dyDescent="0.2">
      <c r="A50" s="46">
        <f t="shared" si="0"/>
        <v>12</v>
      </c>
      <c r="B50" s="48">
        <f>'Region 1 6-hr Hyetograph Data'!D66</f>
        <v>1.8749999999999972E-2</v>
      </c>
    </row>
    <row r="51" spans="1:2" x14ac:dyDescent="0.2">
      <c r="A51" s="46">
        <f t="shared" si="0"/>
        <v>12.25</v>
      </c>
      <c r="B51" s="47">
        <f>'Region 1 6-hr Hyetograph Data'!F43</f>
        <v>1.2916666666666632E-2</v>
      </c>
    </row>
    <row r="52" spans="1:2" x14ac:dyDescent="0.2">
      <c r="A52" s="46">
        <f t="shared" si="0"/>
        <v>12.5</v>
      </c>
      <c r="B52" s="47">
        <f>'Region 1 6-hr Hyetograph Data'!F44</f>
        <v>1.2916666666666632E-2</v>
      </c>
    </row>
    <row r="53" spans="1:2" x14ac:dyDescent="0.2">
      <c r="A53" s="46">
        <f t="shared" si="0"/>
        <v>12.75</v>
      </c>
      <c r="B53" s="47">
        <f>'Region 1 6-hr Hyetograph Data'!F45</f>
        <v>1.2916666666666632E-2</v>
      </c>
    </row>
    <row r="54" spans="1:2" x14ac:dyDescent="0.2">
      <c r="A54" s="46">
        <f t="shared" si="0"/>
        <v>13</v>
      </c>
      <c r="B54" s="47">
        <f>'Region 1 6-hr Hyetograph Data'!F46</f>
        <v>1.2916666666666632E-2</v>
      </c>
    </row>
    <row r="55" spans="1:2" x14ac:dyDescent="0.2">
      <c r="A55" s="46">
        <f t="shared" si="0"/>
        <v>13.25</v>
      </c>
      <c r="B55" s="47">
        <f>'Region 1 6-hr Hyetograph Data'!F47</f>
        <v>1.2916666666666632E-2</v>
      </c>
    </row>
    <row r="56" spans="1:2" x14ac:dyDescent="0.2">
      <c r="A56" s="46">
        <f t="shared" si="0"/>
        <v>13.5</v>
      </c>
      <c r="B56" s="47">
        <f>'Region 1 6-hr Hyetograph Data'!F48</f>
        <v>1.2916666666666632E-2</v>
      </c>
    </row>
    <row r="57" spans="1:2" x14ac:dyDescent="0.2">
      <c r="A57" s="46">
        <f t="shared" si="0"/>
        <v>13.75</v>
      </c>
      <c r="B57" s="47">
        <f>'Region 1 6-hr Hyetograph Data'!F49</f>
        <v>1.2916666666666632E-2</v>
      </c>
    </row>
    <row r="58" spans="1:2" x14ac:dyDescent="0.2">
      <c r="A58" s="46">
        <f t="shared" si="0"/>
        <v>14</v>
      </c>
      <c r="B58" s="47">
        <f>'Region 1 6-hr Hyetograph Data'!F50</f>
        <v>1.2916666666666632E-2</v>
      </c>
    </row>
    <row r="59" spans="1:2" x14ac:dyDescent="0.2">
      <c r="A59" s="46">
        <f t="shared" si="0"/>
        <v>14.25</v>
      </c>
      <c r="B59" s="47">
        <f>'Region 1 6-hr Hyetograph Data'!F51</f>
        <v>1.2916666666666632E-2</v>
      </c>
    </row>
    <row r="60" spans="1:2" x14ac:dyDescent="0.2">
      <c r="A60" s="46">
        <f t="shared" si="0"/>
        <v>14.5</v>
      </c>
      <c r="B60" s="47">
        <f>'Region 1 6-hr Hyetograph Data'!F52</f>
        <v>1.2916666666666632E-2</v>
      </c>
    </row>
    <row r="61" spans="1:2" x14ac:dyDescent="0.2">
      <c r="A61" s="46">
        <f t="shared" si="0"/>
        <v>14.75</v>
      </c>
      <c r="B61" s="47">
        <f>'Region 1 6-hr Hyetograph Data'!F53</f>
        <v>1.2916666666666632E-2</v>
      </c>
    </row>
    <row r="62" spans="1:2" x14ac:dyDescent="0.2">
      <c r="A62" s="46">
        <f t="shared" si="0"/>
        <v>15</v>
      </c>
      <c r="B62" s="47">
        <f>'Region 1 6-hr Hyetograph Data'!F54</f>
        <v>1.2916666666666632E-2</v>
      </c>
    </row>
    <row r="63" spans="1:2" x14ac:dyDescent="0.2">
      <c r="A63" s="46">
        <f t="shared" si="0"/>
        <v>15.25</v>
      </c>
      <c r="B63" s="47">
        <f>'Region 1 6-hr Hyetograph Data'!F55</f>
        <v>8.3333333333333402E-3</v>
      </c>
    </row>
    <row r="64" spans="1:2" x14ac:dyDescent="0.2">
      <c r="A64" s="46">
        <f t="shared" si="0"/>
        <v>15.5</v>
      </c>
      <c r="B64" s="47">
        <f>'Region 1 6-hr Hyetograph Data'!F56</f>
        <v>8.3333333333333402E-3</v>
      </c>
    </row>
    <row r="65" spans="1:2" x14ac:dyDescent="0.2">
      <c r="A65" s="46">
        <f t="shared" si="0"/>
        <v>15.75</v>
      </c>
      <c r="B65" s="47">
        <f>'Region 1 6-hr Hyetograph Data'!F57</f>
        <v>8.3333333333333402E-3</v>
      </c>
    </row>
    <row r="66" spans="1:2" x14ac:dyDescent="0.2">
      <c r="A66" s="46">
        <f t="shared" si="0"/>
        <v>16</v>
      </c>
      <c r="B66" s="47">
        <f>'Region 1 6-hr Hyetograph Data'!F58</f>
        <v>8.3333333333333402E-3</v>
      </c>
    </row>
    <row r="67" spans="1:2" x14ac:dyDescent="0.2">
      <c r="A67" s="46">
        <f t="shared" si="0"/>
        <v>16.25</v>
      </c>
      <c r="B67" s="47">
        <f>'Region 1 6-hr Hyetograph Data'!F59</f>
        <v>8.3333333333333402E-3</v>
      </c>
    </row>
    <row r="68" spans="1:2" x14ac:dyDescent="0.2">
      <c r="A68" s="46">
        <f t="shared" si="0"/>
        <v>16.5</v>
      </c>
      <c r="B68" s="47">
        <f>'Region 1 6-hr Hyetograph Data'!F60</f>
        <v>8.3333333333333402E-3</v>
      </c>
    </row>
    <row r="69" spans="1:2" x14ac:dyDescent="0.2">
      <c r="A69" s="46">
        <f t="shared" ref="A69:A74" si="1">A68+0.25</f>
        <v>16.75</v>
      </c>
      <c r="B69" s="47">
        <f>'Region 1 6-hr Hyetograph Data'!F61</f>
        <v>8.3333333333333402E-3</v>
      </c>
    </row>
    <row r="70" spans="1:2" x14ac:dyDescent="0.2">
      <c r="A70" s="46">
        <f t="shared" si="1"/>
        <v>17</v>
      </c>
      <c r="B70" s="47">
        <f>'Region 1 6-hr Hyetograph Data'!F62</f>
        <v>8.3333333333333402E-3</v>
      </c>
    </row>
    <row r="71" spans="1:2" x14ac:dyDescent="0.2">
      <c r="A71" s="46">
        <f t="shared" si="1"/>
        <v>17.25</v>
      </c>
      <c r="B71" s="47">
        <f>'Region 1 6-hr Hyetograph Data'!F63</f>
        <v>8.3333333333333402E-3</v>
      </c>
    </row>
    <row r="72" spans="1:2" x14ac:dyDescent="0.2">
      <c r="A72" s="46">
        <f t="shared" si="1"/>
        <v>17.5</v>
      </c>
      <c r="B72" s="47">
        <f>'Region 1 6-hr Hyetograph Data'!F64</f>
        <v>8.3333333333333402E-3</v>
      </c>
    </row>
    <row r="73" spans="1:2" x14ac:dyDescent="0.2">
      <c r="A73" s="46">
        <f t="shared" si="1"/>
        <v>17.75</v>
      </c>
      <c r="B73" s="47">
        <f>'Region 1 6-hr Hyetograph Data'!F65</f>
        <v>8.3333333333333402E-3</v>
      </c>
    </row>
    <row r="74" spans="1:2" x14ac:dyDescent="0.2">
      <c r="A74" s="46">
        <f t="shared" si="1"/>
        <v>18</v>
      </c>
      <c r="B74" s="47">
        <f>'Region 1 6-hr Hyetograph Data'!F66</f>
        <v>8.3333333333333402E-3</v>
      </c>
    </row>
    <row r="76" spans="1:2" x14ac:dyDescent="0.2">
      <c r="A76" s="3" t="s">
        <v>27</v>
      </c>
      <c r="B76" s="5">
        <f>+SUM(B3:B74)</f>
        <v>5.9100000000000037</v>
      </c>
    </row>
  </sheetData>
  <phoneticPr fontId="0" type="noConversion"/>
  <pageMargins left="0.75" right="0.75" top="1" bottom="1" header="0.5" footer="0.5"/>
  <pageSetup orientation="portrait"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workbookViewId="0">
      <selection activeCell="J5" sqref="J5"/>
    </sheetView>
  </sheetViews>
  <sheetFormatPr defaultRowHeight="12.75" x14ac:dyDescent="0.2"/>
  <cols>
    <col min="1" max="1" width="19.28515625" customWidth="1"/>
    <col min="2" max="2" width="13.42578125" style="4" customWidth="1"/>
    <col min="3" max="3" width="10.7109375" customWidth="1"/>
    <col min="4" max="4" width="13.140625" customWidth="1"/>
    <col min="5" max="5" width="11" customWidth="1"/>
    <col min="6" max="6" width="13.85546875" customWidth="1"/>
    <col min="7" max="7" width="12.85546875" style="6" customWidth="1"/>
    <col min="8" max="8" width="9.140625" style="4"/>
    <col min="9" max="9" width="10.42578125" style="4" customWidth="1"/>
  </cols>
  <sheetData>
    <row r="1" spans="1:9" x14ac:dyDescent="0.2">
      <c r="A1" s="3" t="s">
        <v>18</v>
      </c>
    </row>
    <row r="2" spans="1:9" x14ac:dyDescent="0.2">
      <c r="A2" s="3"/>
    </row>
    <row r="3" spans="1:9" x14ac:dyDescent="0.2">
      <c r="A3" s="15" t="s">
        <v>21</v>
      </c>
      <c r="B3" s="16"/>
      <c r="C3" s="5" t="s">
        <v>22</v>
      </c>
    </row>
    <row r="4" spans="1:9" x14ac:dyDescent="0.2">
      <c r="A4" s="17"/>
    </row>
    <row r="5" spans="1:9" x14ac:dyDescent="0.2">
      <c r="A5" s="1"/>
      <c r="C5" s="1"/>
    </row>
    <row r="6" spans="1:9" s="8" customFormat="1" x14ac:dyDescent="0.2">
      <c r="A6" s="1"/>
      <c r="B6" s="5"/>
      <c r="C6" s="1"/>
      <c r="D6"/>
      <c r="G6" s="20"/>
      <c r="H6" s="7"/>
      <c r="I6" s="7"/>
    </row>
    <row r="7" spans="1:9" s="8" customFormat="1" x14ac:dyDescent="0.2">
      <c r="A7" s="2" t="s">
        <v>0</v>
      </c>
      <c r="B7" s="4"/>
      <c r="C7" s="18">
        <v>5</v>
      </c>
      <c r="D7" s="12" t="s">
        <v>23</v>
      </c>
      <c r="G7" s="20"/>
      <c r="H7" s="7"/>
      <c r="I7" s="7"/>
    </row>
    <row r="8" spans="1:9" s="8" customFormat="1" x14ac:dyDescent="0.2">
      <c r="A8" s="49"/>
      <c r="B8" s="7"/>
      <c r="C8" s="14"/>
      <c r="G8" s="20"/>
      <c r="H8" s="7"/>
      <c r="I8" s="7"/>
    </row>
    <row r="9" spans="1:9" x14ac:dyDescent="0.2">
      <c r="A9" s="2"/>
      <c r="C9" s="2"/>
    </row>
    <row r="10" spans="1:9" x14ac:dyDescent="0.2">
      <c r="A10" s="26" t="s">
        <v>1</v>
      </c>
      <c r="B10" s="27" t="s">
        <v>2</v>
      </c>
      <c r="C10" s="26" t="s">
        <v>4</v>
      </c>
      <c r="D10" s="26" t="s">
        <v>6</v>
      </c>
      <c r="E10" s="26" t="s">
        <v>8</v>
      </c>
      <c r="F10" s="26" t="s">
        <v>8</v>
      </c>
      <c r="G10" s="28" t="s">
        <v>2</v>
      </c>
      <c r="H10" s="29" t="s">
        <v>11</v>
      </c>
      <c r="I10" s="27" t="s">
        <v>8</v>
      </c>
    </row>
    <row r="11" spans="1:9" x14ac:dyDescent="0.2">
      <c r="A11" s="26"/>
      <c r="B11" s="27" t="s">
        <v>3</v>
      </c>
      <c r="C11" s="26" t="s">
        <v>5</v>
      </c>
      <c r="D11" s="26" t="s">
        <v>7</v>
      </c>
      <c r="E11" s="26" t="s">
        <v>9</v>
      </c>
      <c r="F11" s="26" t="s">
        <v>7</v>
      </c>
      <c r="G11" s="28" t="s">
        <v>3</v>
      </c>
      <c r="H11" s="29" t="s">
        <v>15</v>
      </c>
      <c r="I11" s="27" t="s">
        <v>3</v>
      </c>
    </row>
    <row r="12" spans="1:9" x14ac:dyDescent="0.2">
      <c r="A12" s="26"/>
      <c r="B12" s="27" t="s">
        <v>19</v>
      </c>
      <c r="C12" s="26" t="s">
        <v>12</v>
      </c>
      <c r="D12" s="26" t="s">
        <v>3</v>
      </c>
      <c r="E12" s="26"/>
      <c r="F12" s="26" t="s">
        <v>3</v>
      </c>
      <c r="G12" s="28" t="s">
        <v>14</v>
      </c>
      <c r="H12" s="29" t="s">
        <v>10</v>
      </c>
      <c r="I12" s="27"/>
    </row>
    <row r="13" spans="1:9" x14ac:dyDescent="0.2">
      <c r="A13" s="26"/>
      <c r="B13" s="27"/>
      <c r="C13" s="26"/>
      <c r="D13" s="26"/>
      <c r="E13" s="26"/>
      <c r="F13" s="26"/>
      <c r="G13" s="28" t="s">
        <v>10</v>
      </c>
      <c r="H13" s="29"/>
      <c r="I13" s="27"/>
    </row>
    <row r="14" spans="1:9" x14ac:dyDescent="0.2">
      <c r="A14">
        <v>0</v>
      </c>
      <c r="B14" s="4">
        <v>0</v>
      </c>
      <c r="C14" s="19">
        <v>1</v>
      </c>
      <c r="D14" s="21">
        <f>+B14*C14</f>
        <v>0</v>
      </c>
      <c r="E14" s="21"/>
      <c r="F14" s="21"/>
      <c r="G14" s="22"/>
      <c r="H14" s="23"/>
      <c r="I14" s="23"/>
    </row>
    <row r="15" spans="1:9" x14ac:dyDescent="0.2">
      <c r="C15" s="8"/>
      <c r="D15" s="21"/>
      <c r="E15" s="21">
        <f>+A16-A14</f>
        <v>0.25</v>
      </c>
      <c r="F15" s="21">
        <f>+D16-D14</f>
        <v>0.193</v>
      </c>
      <c r="G15" s="22">
        <f>+F15/(E15*4)</f>
        <v>0.193</v>
      </c>
      <c r="H15" s="24">
        <f>+$C$7*G15</f>
        <v>0.96500000000000008</v>
      </c>
      <c r="I15" s="24">
        <f>+H15*E15*4</f>
        <v>0.96500000000000008</v>
      </c>
    </row>
    <row r="16" spans="1:9" x14ac:dyDescent="0.2">
      <c r="A16">
        <v>0.25</v>
      </c>
      <c r="B16" s="4">
        <v>0.193</v>
      </c>
      <c r="C16" s="19">
        <v>1</v>
      </c>
      <c r="D16" s="21">
        <f>+B16*C16</f>
        <v>0.193</v>
      </c>
      <c r="E16" s="21"/>
      <c r="F16" s="21"/>
      <c r="G16" s="22"/>
      <c r="H16" s="24"/>
      <c r="I16" s="24"/>
    </row>
    <row r="17" spans="1:9" x14ac:dyDescent="0.2">
      <c r="D17" s="21"/>
      <c r="E17" s="21">
        <f>+A18-A16</f>
        <v>0.25</v>
      </c>
      <c r="F17" s="21">
        <f>+D18-D16</f>
        <v>9.2999999999999972E-2</v>
      </c>
      <c r="G17" s="22">
        <f>+F17/(E17*4)</f>
        <v>9.2999999999999972E-2</v>
      </c>
      <c r="H17" s="24">
        <f t="shared" ref="H17:H35" si="0">+$C$7*G17</f>
        <v>0.46499999999999986</v>
      </c>
      <c r="I17" s="24">
        <f>+H17*E17*4</f>
        <v>0.46499999999999986</v>
      </c>
    </row>
    <row r="18" spans="1:9" x14ac:dyDescent="0.2">
      <c r="A18">
        <v>0.5</v>
      </c>
      <c r="B18" s="4">
        <v>0.28599999999999998</v>
      </c>
      <c r="C18" s="19">
        <v>1</v>
      </c>
      <c r="D18" s="21">
        <f>+B18*C18</f>
        <v>0.28599999999999998</v>
      </c>
      <c r="E18" s="21"/>
      <c r="F18" s="21"/>
      <c r="G18" s="22"/>
      <c r="H18" s="24"/>
      <c r="I18" s="24"/>
    </row>
    <row r="19" spans="1:9" x14ac:dyDescent="0.2">
      <c r="D19" s="21"/>
      <c r="E19" s="21">
        <f>+A20-A18</f>
        <v>0.25</v>
      </c>
      <c r="F19" s="21">
        <f>+D20-D18</f>
        <v>8.4000000000000019E-2</v>
      </c>
      <c r="G19" s="22">
        <f>+F19/(E19*4)</f>
        <v>8.4000000000000019E-2</v>
      </c>
      <c r="H19" s="24">
        <f t="shared" si="0"/>
        <v>0.4200000000000001</v>
      </c>
      <c r="I19" s="24">
        <f>+H19*E19*4</f>
        <v>0.4200000000000001</v>
      </c>
    </row>
    <row r="20" spans="1:9" x14ac:dyDescent="0.2">
      <c r="A20">
        <v>0.75</v>
      </c>
      <c r="B20" s="4">
        <v>0.37</v>
      </c>
      <c r="C20" s="19">
        <v>1</v>
      </c>
      <c r="D20" s="21">
        <f>+B20*C20</f>
        <v>0.37</v>
      </c>
      <c r="E20" s="21"/>
      <c r="F20" s="21"/>
      <c r="G20" s="22"/>
      <c r="H20" s="24"/>
      <c r="I20" s="24"/>
    </row>
    <row r="21" spans="1:9" x14ac:dyDescent="0.2">
      <c r="D21" s="21"/>
      <c r="E21" s="21">
        <f>+A22-A20</f>
        <v>0.25</v>
      </c>
      <c r="F21" s="21">
        <f>+D22-D20</f>
        <v>5.8999999999999997E-2</v>
      </c>
      <c r="G21" s="22">
        <f>+F21/(E21*4)</f>
        <v>5.8999999999999997E-2</v>
      </c>
      <c r="H21" s="24">
        <f t="shared" si="0"/>
        <v>0.29499999999999998</v>
      </c>
      <c r="I21" s="24">
        <f>+H21*E21*4</f>
        <v>0.29499999999999998</v>
      </c>
    </row>
    <row r="22" spans="1:9" x14ac:dyDescent="0.2">
      <c r="A22">
        <v>1</v>
      </c>
      <c r="B22" s="4">
        <v>0.42899999999999999</v>
      </c>
      <c r="C22" s="19">
        <v>1</v>
      </c>
      <c r="D22" s="21">
        <f>+B22*C22</f>
        <v>0.42899999999999999</v>
      </c>
      <c r="E22" s="21"/>
      <c r="F22" s="21"/>
      <c r="G22" s="22"/>
      <c r="H22" s="24"/>
      <c r="I22" s="24"/>
    </row>
    <row r="23" spans="1:9" x14ac:dyDescent="0.2">
      <c r="D23" s="21"/>
      <c r="E23" s="21">
        <f>+A24-A22</f>
        <v>1</v>
      </c>
      <c r="F23" s="21">
        <f>+D24-D22</f>
        <v>0.183</v>
      </c>
      <c r="G23" s="22">
        <f>+F23/(E23*4)</f>
        <v>4.5749999999999999E-2</v>
      </c>
      <c r="H23" s="24">
        <f t="shared" si="0"/>
        <v>0.22875000000000001</v>
      </c>
      <c r="I23" s="24">
        <f>+H23*E23*4</f>
        <v>0.91500000000000004</v>
      </c>
    </row>
    <row r="24" spans="1:9" x14ac:dyDescent="0.2">
      <c r="A24">
        <v>2</v>
      </c>
      <c r="B24" s="4">
        <v>0.61199999999999999</v>
      </c>
      <c r="C24" s="19">
        <v>1</v>
      </c>
      <c r="D24" s="21">
        <f>+B24*C24</f>
        <v>0.61199999999999999</v>
      </c>
      <c r="E24" s="21"/>
      <c r="F24" s="21"/>
      <c r="G24" s="22"/>
      <c r="H24" s="24"/>
      <c r="I24" s="24"/>
    </row>
    <row r="25" spans="1:9" x14ac:dyDescent="0.2">
      <c r="D25" s="21"/>
      <c r="E25" s="21">
        <f>+A26-A24</f>
        <v>1</v>
      </c>
      <c r="F25" s="21">
        <f>+D26-D24</f>
        <v>0.125</v>
      </c>
      <c r="G25" s="22">
        <f>+F25/(E25*4)</f>
        <v>3.125E-2</v>
      </c>
      <c r="H25" s="24">
        <f t="shared" si="0"/>
        <v>0.15625</v>
      </c>
      <c r="I25" s="24">
        <f>+H25*E25*4</f>
        <v>0.625</v>
      </c>
    </row>
    <row r="26" spans="1:9" x14ac:dyDescent="0.2">
      <c r="A26">
        <v>3</v>
      </c>
      <c r="B26" s="4">
        <v>0.73699999999999999</v>
      </c>
      <c r="C26" s="19">
        <v>1</v>
      </c>
      <c r="D26" s="21">
        <f>+B26*C26</f>
        <v>0.73699999999999999</v>
      </c>
      <c r="E26" s="21"/>
      <c r="F26" s="21"/>
      <c r="G26" s="22"/>
      <c r="H26" s="24"/>
      <c r="I26" s="24"/>
    </row>
    <row r="27" spans="1:9" x14ac:dyDescent="0.2">
      <c r="D27" s="21"/>
      <c r="E27" s="21">
        <f>+A28-A26</f>
        <v>3</v>
      </c>
      <c r="F27" s="21">
        <f>+D28-D26</f>
        <v>0.26300000000000001</v>
      </c>
      <c r="G27" s="22">
        <f>+F27/(E27*4)</f>
        <v>2.1916666666666668E-2</v>
      </c>
      <c r="H27" s="24">
        <f t="shared" si="0"/>
        <v>0.10958333333333334</v>
      </c>
      <c r="I27" s="24">
        <f>+H27*E27*4</f>
        <v>1.3149999999999999</v>
      </c>
    </row>
    <row r="28" spans="1:9" x14ac:dyDescent="0.2">
      <c r="A28">
        <v>6</v>
      </c>
      <c r="B28" s="4">
        <v>1</v>
      </c>
      <c r="C28" s="19">
        <v>1</v>
      </c>
      <c r="D28" s="21">
        <f>+B28*C28</f>
        <v>1</v>
      </c>
      <c r="E28" s="21"/>
      <c r="F28" s="21"/>
      <c r="G28" s="22"/>
      <c r="H28" s="24"/>
      <c r="I28" s="24"/>
    </row>
    <row r="29" spans="1:9" x14ac:dyDescent="0.2">
      <c r="D29" s="21"/>
      <c r="E29" s="21">
        <f>+A30-A28</f>
        <v>3</v>
      </c>
      <c r="F29" s="21">
        <f>+D30-D28</f>
        <v>9.8999999999999977E-2</v>
      </c>
      <c r="G29" s="22">
        <f>+F29/(E29*4)</f>
        <v>8.2499999999999987E-3</v>
      </c>
      <c r="H29" s="24">
        <f t="shared" si="0"/>
        <v>4.1249999999999995E-2</v>
      </c>
      <c r="I29" s="24">
        <f>+H29*E29*4</f>
        <v>0.49499999999999994</v>
      </c>
    </row>
    <row r="30" spans="1:9" x14ac:dyDescent="0.2">
      <c r="A30">
        <v>9</v>
      </c>
      <c r="B30" s="4">
        <v>1.099</v>
      </c>
      <c r="C30" s="19">
        <v>1</v>
      </c>
      <c r="D30" s="21">
        <f>+B30*C30</f>
        <v>1.099</v>
      </c>
      <c r="E30" s="21"/>
      <c r="F30" s="21"/>
      <c r="G30" s="22"/>
      <c r="H30" s="24"/>
      <c r="I30" s="24"/>
    </row>
    <row r="31" spans="1:9" x14ac:dyDescent="0.2">
      <c r="D31" s="21"/>
      <c r="E31" s="21">
        <f>+A32-A30</f>
        <v>3</v>
      </c>
      <c r="F31" s="21">
        <f>+D32-D30</f>
        <v>8.8999999999999968E-2</v>
      </c>
      <c r="G31" s="22">
        <f>+F31/(E31*4)</f>
        <v>7.4166666666666643E-3</v>
      </c>
      <c r="H31" s="24">
        <f t="shared" si="0"/>
        <v>3.7083333333333322E-2</v>
      </c>
      <c r="I31" s="24">
        <f>+H31*E31*4</f>
        <v>0.44499999999999984</v>
      </c>
    </row>
    <row r="32" spans="1:9" x14ac:dyDescent="0.2">
      <c r="A32">
        <v>12</v>
      </c>
      <c r="B32" s="4">
        <v>1.1879999999999999</v>
      </c>
      <c r="C32" s="19">
        <v>1</v>
      </c>
      <c r="D32" s="21">
        <f>+B32*C32</f>
        <v>1.1879999999999999</v>
      </c>
      <c r="E32" s="21"/>
      <c r="F32" s="21"/>
      <c r="G32" s="22"/>
      <c r="H32" s="24"/>
      <c r="I32" s="24"/>
    </row>
    <row r="33" spans="1:10" x14ac:dyDescent="0.2">
      <c r="D33" s="21"/>
      <c r="E33" s="21">
        <f>+A34-A32</f>
        <v>3</v>
      </c>
      <c r="F33" s="21">
        <f>+D34-D32</f>
        <v>4.5000000000000151E-2</v>
      </c>
      <c r="G33" s="22">
        <f>+F33/(E33*4)</f>
        <v>3.7500000000000124E-3</v>
      </c>
      <c r="H33" s="24">
        <f t="shared" si="0"/>
        <v>1.8750000000000062E-2</v>
      </c>
      <c r="I33" s="24">
        <f>+H33*E33*4</f>
        <v>0.22500000000000075</v>
      </c>
      <c r="J33" s="10"/>
    </row>
    <row r="34" spans="1:10" x14ac:dyDescent="0.2">
      <c r="A34">
        <v>15</v>
      </c>
      <c r="B34" s="4">
        <v>1.2330000000000001</v>
      </c>
      <c r="C34" s="19">
        <v>1</v>
      </c>
      <c r="D34" s="21">
        <f>+B34*C34</f>
        <v>1.2330000000000001</v>
      </c>
      <c r="E34" s="21"/>
      <c r="F34" s="21"/>
      <c r="G34" s="22"/>
      <c r="H34" s="24"/>
      <c r="I34" s="24"/>
    </row>
    <row r="35" spans="1:10" x14ac:dyDescent="0.2">
      <c r="D35" s="21"/>
      <c r="E35" s="21">
        <f>+A36-A34</f>
        <v>3</v>
      </c>
      <c r="F35" s="21">
        <f>+D36-D34</f>
        <v>2.8999999999999915E-2</v>
      </c>
      <c r="G35" s="22">
        <f>+F35/(E35*4)</f>
        <v>2.4166666666666594E-3</v>
      </c>
      <c r="H35" s="24">
        <f t="shared" si="0"/>
        <v>1.2083333333333297E-2</v>
      </c>
      <c r="I35" s="24">
        <f>+H35*E35*4</f>
        <v>0.14499999999999957</v>
      </c>
    </row>
    <row r="36" spans="1:10" x14ac:dyDescent="0.2">
      <c r="A36">
        <v>18</v>
      </c>
      <c r="B36" s="4">
        <v>1.262</v>
      </c>
      <c r="C36" s="19">
        <v>1</v>
      </c>
      <c r="D36" s="21">
        <f>+B36*C36</f>
        <v>1.262</v>
      </c>
      <c r="E36" s="21"/>
      <c r="F36" s="21"/>
      <c r="G36" s="22"/>
      <c r="H36" s="24"/>
      <c r="I36" s="24"/>
    </row>
    <row r="37" spans="1:10" x14ac:dyDescent="0.2">
      <c r="C37" s="8"/>
      <c r="D37" s="21"/>
      <c r="E37" s="21"/>
      <c r="F37" s="21"/>
      <c r="G37" s="22"/>
      <c r="H37" s="24"/>
      <c r="I37" s="24"/>
    </row>
    <row r="38" spans="1:10" x14ac:dyDescent="0.2">
      <c r="C38" s="9"/>
      <c r="D38" s="21"/>
      <c r="E38" s="21"/>
      <c r="F38" s="21"/>
      <c r="G38" s="22"/>
      <c r="H38" s="23"/>
      <c r="I38" s="23"/>
    </row>
    <row r="39" spans="1:10" x14ac:dyDescent="0.2">
      <c r="D39" s="21"/>
      <c r="E39" s="21"/>
      <c r="F39" s="21"/>
      <c r="G39" s="22"/>
      <c r="H39" s="25" t="s">
        <v>13</v>
      </c>
      <c r="I39" s="25">
        <f>+SUM(I13:I35)</f>
        <v>6.31</v>
      </c>
    </row>
    <row r="40" spans="1:10" x14ac:dyDescent="0.2">
      <c r="D40" s="21"/>
      <c r="E40" s="21"/>
      <c r="F40" s="21"/>
      <c r="G40" s="22"/>
      <c r="H40" s="25" t="s">
        <v>24</v>
      </c>
      <c r="I40" s="25">
        <f>+SUM(I13:I27)</f>
        <v>5</v>
      </c>
    </row>
    <row r="41" spans="1:10" ht="38.25" x14ac:dyDescent="0.2">
      <c r="A41" s="32" t="s">
        <v>25</v>
      </c>
      <c r="B41" s="33" t="s">
        <v>26</v>
      </c>
      <c r="C41" s="32" t="s">
        <v>25</v>
      </c>
      <c r="D41" s="34" t="s">
        <v>26</v>
      </c>
      <c r="E41" s="35" t="s">
        <v>25</v>
      </c>
      <c r="F41" s="34" t="s">
        <v>26</v>
      </c>
      <c r="G41"/>
      <c r="H41"/>
      <c r="I41"/>
    </row>
    <row r="42" spans="1:10" x14ac:dyDescent="0.2">
      <c r="A42" s="36">
        <v>0</v>
      </c>
      <c r="B42" s="37"/>
      <c r="C42" s="36"/>
      <c r="D42" s="40"/>
      <c r="E42" s="43"/>
      <c r="F42" s="40"/>
      <c r="G42"/>
      <c r="H42"/>
      <c r="I42"/>
    </row>
    <row r="43" spans="1:10" x14ac:dyDescent="0.2">
      <c r="A43" s="38">
        <v>0.25</v>
      </c>
      <c r="B43" s="39">
        <f>H33</f>
        <v>1.8750000000000062E-2</v>
      </c>
      <c r="C43" s="41">
        <f>+A66+0.25</f>
        <v>6.25</v>
      </c>
      <c r="D43" s="42">
        <f>H21</f>
        <v>0.29499999999999998</v>
      </c>
      <c r="E43" s="41">
        <f>+C66+0.25</f>
        <v>12.25</v>
      </c>
      <c r="F43" s="39">
        <f>H31</f>
        <v>3.7083333333333322E-2</v>
      </c>
      <c r="G43"/>
      <c r="H43"/>
      <c r="I43"/>
    </row>
    <row r="44" spans="1:10" x14ac:dyDescent="0.2">
      <c r="A44" s="38">
        <f>+A43+0.25</f>
        <v>0.5</v>
      </c>
      <c r="B44" s="39">
        <f>H33</f>
        <v>1.8750000000000062E-2</v>
      </c>
      <c r="C44" s="50">
        <f t="shared" ref="A44:E59" si="1">+C43+0.25</f>
        <v>6.5</v>
      </c>
      <c r="D44" s="39">
        <f>H15</f>
        <v>0.96500000000000008</v>
      </c>
      <c r="E44" s="41">
        <f t="shared" si="1"/>
        <v>12.5</v>
      </c>
      <c r="F44" s="39">
        <f>H31</f>
        <v>3.7083333333333322E-2</v>
      </c>
      <c r="G44"/>
      <c r="H44"/>
      <c r="I44"/>
    </row>
    <row r="45" spans="1:10" x14ac:dyDescent="0.2">
      <c r="A45" s="38">
        <f t="shared" si="1"/>
        <v>0.75</v>
      </c>
      <c r="B45" s="39">
        <f>H31</f>
        <v>3.7083333333333322E-2</v>
      </c>
      <c r="C45" s="41">
        <f t="shared" si="1"/>
        <v>6.75</v>
      </c>
      <c r="D45" s="39">
        <f>H17</f>
        <v>0.46499999999999986</v>
      </c>
      <c r="E45" s="41">
        <f t="shared" si="1"/>
        <v>12.75</v>
      </c>
      <c r="F45" s="39">
        <f>H33</f>
        <v>1.8750000000000062E-2</v>
      </c>
      <c r="G45"/>
      <c r="H45"/>
      <c r="I45"/>
    </row>
    <row r="46" spans="1:10" x14ac:dyDescent="0.2">
      <c r="A46" s="38">
        <f t="shared" si="1"/>
        <v>1</v>
      </c>
      <c r="B46" s="39">
        <f>H31</f>
        <v>3.7083333333333322E-2</v>
      </c>
      <c r="C46" s="41">
        <f t="shared" si="1"/>
        <v>7</v>
      </c>
      <c r="D46" s="39">
        <f>H19</f>
        <v>0.4200000000000001</v>
      </c>
      <c r="E46" s="41">
        <f t="shared" si="1"/>
        <v>13</v>
      </c>
      <c r="F46" s="39">
        <f>H33</f>
        <v>1.8750000000000062E-2</v>
      </c>
      <c r="G46"/>
      <c r="H46"/>
      <c r="I46"/>
    </row>
    <row r="47" spans="1:10" x14ac:dyDescent="0.2">
      <c r="A47" s="38">
        <f t="shared" si="1"/>
        <v>1.25</v>
      </c>
      <c r="B47" s="39">
        <f>H31</f>
        <v>3.7083333333333322E-2</v>
      </c>
      <c r="C47" s="41">
        <f t="shared" si="1"/>
        <v>7.25</v>
      </c>
      <c r="D47" s="39">
        <f>H23</f>
        <v>0.22875000000000001</v>
      </c>
      <c r="E47" s="41">
        <f t="shared" si="1"/>
        <v>13.25</v>
      </c>
      <c r="F47" s="39">
        <f>H33</f>
        <v>1.8750000000000062E-2</v>
      </c>
      <c r="G47"/>
      <c r="H47"/>
      <c r="I47"/>
    </row>
    <row r="48" spans="1:10" x14ac:dyDescent="0.2">
      <c r="A48" s="38">
        <f t="shared" si="1"/>
        <v>1.5</v>
      </c>
      <c r="B48" s="39">
        <f>H31</f>
        <v>3.7083333333333322E-2</v>
      </c>
      <c r="C48" s="41">
        <f t="shared" si="1"/>
        <v>7.5</v>
      </c>
      <c r="D48" s="39">
        <f>H23</f>
        <v>0.22875000000000001</v>
      </c>
      <c r="E48" s="41">
        <f t="shared" si="1"/>
        <v>13.5</v>
      </c>
      <c r="F48" s="39">
        <f>H33</f>
        <v>1.8750000000000062E-2</v>
      </c>
      <c r="G48"/>
      <c r="H48"/>
      <c r="I48"/>
    </row>
    <row r="49" spans="1:9" x14ac:dyDescent="0.2">
      <c r="A49" s="38">
        <f t="shared" si="1"/>
        <v>1.75</v>
      </c>
      <c r="B49" s="39">
        <f>H31</f>
        <v>3.7083333333333322E-2</v>
      </c>
      <c r="C49" s="41">
        <f t="shared" si="1"/>
        <v>7.75</v>
      </c>
      <c r="D49" s="39">
        <f>H25</f>
        <v>0.15625</v>
      </c>
      <c r="E49" s="41">
        <f t="shared" si="1"/>
        <v>13.75</v>
      </c>
      <c r="F49" s="39">
        <f>H33</f>
        <v>1.8750000000000062E-2</v>
      </c>
      <c r="G49"/>
      <c r="H49"/>
      <c r="I49"/>
    </row>
    <row r="50" spans="1:9" x14ac:dyDescent="0.2">
      <c r="A50" s="38">
        <f t="shared" si="1"/>
        <v>2</v>
      </c>
      <c r="B50" s="39">
        <f>H31</f>
        <v>3.7083333333333322E-2</v>
      </c>
      <c r="C50" s="41">
        <f t="shared" si="1"/>
        <v>8</v>
      </c>
      <c r="D50" s="39">
        <f>H25</f>
        <v>0.15625</v>
      </c>
      <c r="E50" s="41">
        <f t="shared" si="1"/>
        <v>14</v>
      </c>
      <c r="F50" s="39">
        <f>H33</f>
        <v>1.8750000000000062E-2</v>
      </c>
      <c r="G50"/>
      <c r="H50"/>
      <c r="I50"/>
    </row>
    <row r="51" spans="1:9" x14ac:dyDescent="0.2">
      <c r="A51" s="38">
        <f t="shared" si="1"/>
        <v>2.25</v>
      </c>
      <c r="B51" s="39">
        <f>H29</f>
        <v>4.1249999999999995E-2</v>
      </c>
      <c r="C51" s="41">
        <f t="shared" si="1"/>
        <v>8.25</v>
      </c>
      <c r="D51" s="39">
        <f>H27</f>
        <v>0.10958333333333334</v>
      </c>
      <c r="E51" s="41">
        <f t="shared" si="1"/>
        <v>14.25</v>
      </c>
      <c r="F51" s="39">
        <f>H33</f>
        <v>1.8750000000000062E-2</v>
      </c>
      <c r="G51"/>
      <c r="H51"/>
      <c r="I51"/>
    </row>
    <row r="52" spans="1:9" x14ac:dyDescent="0.2">
      <c r="A52" s="38">
        <f t="shared" si="1"/>
        <v>2.5</v>
      </c>
      <c r="B52" s="39">
        <f>H29</f>
        <v>4.1249999999999995E-2</v>
      </c>
      <c r="C52" s="41">
        <f t="shared" si="1"/>
        <v>8.5</v>
      </c>
      <c r="D52" s="39">
        <f>H27</f>
        <v>0.10958333333333334</v>
      </c>
      <c r="E52" s="41">
        <f t="shared" si="1"/>
        <v>14.5</v>
      </c>
      <c r="F52" s="39">
        <f>H33</f>
        <v>1.8750000000000062E-2</v>
      </c>
      <c r="G52"/>
      <c r="H52" s="30"/>
      <c r="I52" s="31"/>
    </row>
    <row r="53" spans="1:9" x14ac:dyDescent="0.2">
      <c r="A53" s="38">
        <f t="shared" si="1"/>
        <v>2.75</v>
      </c>
      <c r="B53" s="39">
        <f>H29</f>
        <v>4.1249999999999995E-2</v>
      </c>
      <c r="C53" s="41">
        <f t="shared" si="1"/>
        <v>8.75</v>
      </c>
      <c r="D53" s="39">
        <f>H27</f>
        <v>0.10958333333333334</v>
      </c>
      <c r="E53" s="41">
        <f t="shared" si="1"/>
        <v>14.75</v>
      </c>
      <c r="F53" s="39">
        <f>H33</f>
        <v>1.8750000000000062E-2</v>
      </c>
      <c r="G53"/>
      <c r="H53" s="30"/>
      <c r="I53" s="31"/>
    </row>
    <row r="54" spans="1:9" x14ac:dyDescent="0.2">
      <c r="A54" s="38">
        <f t="shared" si="1"/>
        <v>3</v>
      </c>
      <c r="B54" s="39">
        <f>H29</f>
        <v>4.1249999999999995E-2</v>
      </c>
      <c r="C54" s="41">
        <f t="shared" si="1"/>
        <v>9</v>
      </c>
      <c r="D54" s="39">
        <f>H27</f>
        <v>0.10958333333333334</v>
      </c>
      <c r="E54" s="41">
        <f t="shared" si="1"/>
        <v>15</v>
      </c>
      <c r="F54" s="39">
        <f>H33</f>
        <v>1.8750000000000062E-2</v>
      </c>
      <c r="G54"/>
      <c r="H54" s="30"/>
      <c r="I54" s="31"/>
    </row>
    <row r="55" spans="1:9" x14ac:dyDescent="0.2">
      <c r="A55" s="38">
        <f t="shared" si="1"/>
        <v>3.25</v>
      </c>
      <c r="B55" s="39">
        <f>H29</f>
        <v>4.1249999999999995E-2</v>
      </c>
      <c r="C55" s="41">
        <f t="shared" si="1"/>
        <v>9.25</v>
      </c>
      <c r="D55" s="39">
        <f>H27</f>
        <v>0.10958333333333334</v>
      </c>
      <c r="E55" s="41">
        <f t="shared" si="1"/>
        <v>15.25</v>
      </c>
      <c r="F55" s="39">
        <f>H35</f>
        <v>1.2083333333333297E-2</v>
      </c>
      <c r="G55"/>
      <c r="H55" s="30"/>
      <c r="I55" s="31"/>
    </row>
    <row r="56" spans="1:9" x14ac:dyDescent="0.2">
      <c r="A56" s="38">
        <f t="shared" si="1"/>
        <v>3.5</v>
      </c>
      <c r="B56" s="39">
        <f>H29</f>
        <v>4.1249999999999995E-2</v>
      </c>
      <c r="C56" s="41">
        <f t="shared" si="1"/>
        <v>9.5</v>
      </c>
      <c r="D56" s="39">
        <f>H27</f>
        <v>0.10958333333333334</v>
      </c>
      <c r="E56" s="41">
        <f t="shared" si="1"/>
        <v>15.5</v>
      </c>
      <c r="F56" s="39">
        <f>H35</f>
        <v>1.2083333333333297E-2</v>
      </c>
      <c r="G56"/>
      <c r="H56"/>
      <c r="I56"/>
    </row>
    <row r="57" spans="1:9" x14ac:dyDescent="0.2">
      <c r="A57" s="38">
        <f t="shared" si="1"/>
        <v>3.75</v>
      </c>
      <c r="B57" s="39">
        <f>H27</f>
        <v>0.10958333333333334</v>
      </c>
      <c r="C57" s="41">
        <f t="shared" si="1"/>
        <v>9.75</v>
      </c>
      <c r="D57" s="39">
        <f>H29</f>
        <v>4.1249999999999995E-2</v>
      </c>
      <c r="E57" s="41">
        <f t="shared" si="1"/>
        <v>15.75</v>
      </c>
      <c r="F57" s="39">
        <f>H35</f>
        <v>1.2083333333333297E-2</v>
      </c>
      <c r="G57"/>
      <c r="H57"/>
      <c r="I57"/>
    </row>
    <row r="58" spans="1:9" x14ac:dyDescent="0.2">
      <c r="A58" s="38">
        <f t="shared" si="1"/>
        <v>4</v>
      </c>
      <c r="B58" s="39">
        <f>H27</f>
        <v>0.10958333333333334</v>
      </c>
      <c r="C58" s="41">
        <f t="shared" si="1"/>
        <v>10</v>
      </c>
      <c r="D58" s="39">
        <f>H29</f>
        <v>4.1249999999999995E-2</v>
      </c>
      <c r="E58" s="41">
        <f t="shared" si="1"/>
        <v>16</v>
      </c>
      <c r="F58" s="39">
        <f>H35</f>
        <v>1.2083333333333297E-2</v>
      </c>
      <c r="G58"/>
      <c r="H58"/>
      <c r="I58"/>
    </row>
    <row r="59" spans="1:9" x14ac:dyDescent="0.2">
      <c r="A59" s="38">
        <f t="shared" si="1"/>
        <v>4.25</v>
      </c>
      <c r="B59" s="39">
        <f>H27</f>
        <v>0.10958333333333334</v>
      </c>
      <c r="C59" s="41">
        <f t="shared" si="1"/>
        <v>10.25</v>
      </c>
      <c r="D59" s="39">
        <f>H29</f>
        <v>4.1249999999999995E-2</v>
      </c>
      <c r="E59" s="41">
        <f t="shared" si="1"/>
        <v>16.25</v>
      </c>
      <c r="F59" s="39">
        <f>H35</f>
        <v>1.2083333333333297E-2</v>
      </c>
      <c r="G59"/>
      <c r="H59"/>
      <c r="I59"/>
    </row>
    <row r="60" spans="1:9" x14ac:dyDescent="0.2">
      <c r="A60" s="38">
        <f t="shared" ref="A60:E66" si="2">+A59+0.25</f>
        <v>4.5</v>
      </c>
      <c r="B60" s="39">
        <f>H27</f>
        <v>0.10958333333333334</v>
      </c>
      <c r="C60" s="41">
        <f t="shared" si="2"/>
        <v>10.5</v>
      </c>
      <c r="D60" s="39">
        <f>H29</f>
        <v>4.1249999999999995E-2</v>
      </c>
      <c r="E60" s="41">
        <f t="shared" si="2"/>
        <v>16.5</v>
      </c>
      <c r="F60" s="39">
        <f>H35</f>
        <v>1.2083333333333297E-2</v>
      </c>
      <c r="G60"/>
      <c r="H60"/>
      <c r="I60"/>
    </row>
    <row r="61" spans="1:9" x14ac:dyDescent="0.2">
      <c r="A61" s="38">
        <f t="shared" si="2"/>
        <v>4.75</v>
      </c>
      <c r="B61" s="39">
        <f>H27</f>
        <v>0.10958333333333334</v>
      </c>
      <c r="C61" s="41">
        <f t="shared" si="2"/>
        <v>10.75</v>
      </c>
      <c r="D61" s="39">
        <f>H29</f>
        <v>4.1249999999999995E-2</v>
      </c>
      <c r="E61" s="41">
        <f t="shared" si="2"/>
        <v>16.75</v>
      </c>
      <c r="F61" s="39">
        <f>H35</f>
        <v>1.2083333333333297E-2</v>
      </c>
      <c r="G61"/>
      <c r="H61"/>
      <c r="I61"/>
    </row>
    <row r="62" spans="1:9" x14ac:dyDescent="0.2">
      <c r="A62" s="38">
        <f t="shared" si="2"/>
        <v>5</v>
      </c>
      <c r="B62" s="39">
        <f>H27</f>
        <v>0.10958333333333334</v>
      </c>
      <c r="C62" s="41">
        <f t="shared" si="2"/>
        <v>11</v>
      </c>
      <c r="D62" s="39">
        <f>H29</f>
        <v>4.1249999999999995E-2</v>
      </c>
      <c r="E62" s="41">
        <f t="shared" si="2"/>
        <v>17</v>
      </c>
      <c r="F62" s="39">
        <f>H35</f>
        <v>1.2083333333333297E-2</v>
      </c>
      <c r="G62"/>
      <c r="H62"/>
      <c r="I62"/>
    </row>
    <row r="63" spans="1:9" x14ac:dyDescent="0.2">
      <c r="A63" s="38">
        <f t="shared" si="2"/>
        <v>5.25</v>
      </c>
      <c r="B63" s="39">
        <f>H25</f>
        <v>0.15625</v>
      </c>
      <c r="C63" s="41">
        <f t="shared" si="2"/>
        <v>11.25</v>
      </c>
      <c r="D63" s="39">
        <f>H31</f>
        <v>3.7083333333333322E-2</v>
      </c>
      <c r="E63" s="41">
        <f t="shared" si="2"/>
        <v>17.25</v>
      </c>
      <c r="F63" s="39">
        <f>H35</f>
        <v>1.2083333333333297E-2</v>
      </c>
      <c r="G63"/>
      <c r="H63"/>
      <c r="I63"/>
    </row>
    <row r="64" spans="1:9" x14ac:dyDescent="0.2">
      <c r="A64" s="38">
        <f t="shared" si="2"/>
        <v>5.5</v>
      </c>
      <c r="B64" s="39">
        <f>H25</f>
        <v>0.15625</v>
      </c>
      <c r="C64" s="41">
        <f t="shared" si="2"/>
        <v>11.5</v>
      </c>
      <c r="D64" s="39">
        <f>H31</f>
        <v>3.7083333333333322E-2</v>
      </c>
      <c r="E64" s="41">
        <f t="shared" si="2"/>
        <v>17.5</v>
      </c>
      <c r="F64" s="39">
        <f>H35</f>
        <v>1.2083333333333297E-2</v>
      </c>
      <c r="G64"/>
      <c r="H64"/>
      <c r="I64"/>
    </row>
    <row r="65" spans="1:9" x14ac:dyDescent="0.2">
      <c r="A65" s="38">
        <f t="shared" si="2"/>
        <v>5.75</v>
      </c>
      <c r="B65" s="39">
        <f>H23</f>
        <v>0.22875000000000001</v>
      </c>
      <c r="C65" s="41">
        <f t="shared" si="2"/>
        <v>11.75</v>
      </c>
      <c r="D65" s="39">
        <f>H31</f>
        <v>3.7083333333333322E-2</v>
      </c>
      <c r="E65" s="41">
        <f t="shared" si="2"/>
        <v>17.75</v>
      </c>
      <c r="F65" s="39">
        <f>H35</f>
        <v>1.2083333333333297E-2</v>
      </c>
      <c r="G65"/>
      <c r="H65"/>
      <c r="I65"/>
    </row>
    <row r="66" spans="1:9" x14ac:dyDescent="0.2">
      <c r="A66" s="38">
        <f t="shared" si="2"/>
        <v>6</v>
      </c>
      <c r="B66" s="39">
        <f>H23</f>
        <v>0.22875000000000001</v>
      </c>
      <c r="C66" s="41">
        <f t="shared" si="2"/>
        <v>12</v>
      </c>
      <c r="D66" s="39">
        <f>H31</f>
        <v>3.7083333333333322E-2</v>
      </c>
      <c r="E66" s="41">
        <f t="shared" si="2"/>
        <v>18</v>
      </c>
      <c r="F66" s="39">
        <f>H35</f>
        <v>1.2083333333333297E-2</v>
      </c>
      <c r="G66"/>
      <c r="H66"/>
      <c r="I66"/>
    </row>
    <row r="67" spans="1:9" x14ac:dyDescent="0.2">
      <c r="B67" s="11"/>
      <c r="C67" s="8"/>
      <c r="D67" s="11"/>
      <c r="E67" s="8"/>
      <c r="F67" s="11"/>
      <c r="G67"/>
      <c r="H67"/>
      <c r="I67"/>
    </row>
    <row r="68" spans="1:9" x14ac:dyDescent="0.2">
      <c r="B68" s="11"/>
      <c r="C68" s="8"/>
      <c r="D68" s="11"/>
      <c r="E68" s="8"/>
      <c r="F68" s="11"/>
      <c r="G68"/>
      <c r="H68"/>
      <c r="I68"/>
    </row>
    <row r="69" spans="1:9" x14ac:dyDescent="0.2">
      <c r="B69" s="11"/>
      <c r="C69" s="8"/>
      <c r="D69" s="11"/>
      <c r="E69" s="8"/>
      <c r="F69" s="11"/>
      <c r="G69"/>
      <c r="H69"/>
      <c r="I69"/>
    </row>
    <row r="70" spans="1:9" x14ac:dyDescent="0.2">
      <c r="B70" s="11"/>
      <c r="C70" s="8"/>
      <c r="D70" s="11"/>
      <c r="E70" s="8"/>
      <c r="F70" s="11"/>
      <c r="G70"/>
      <c r="H70"/>
      <c r="I70"/>
    </row>
    <row r="71" spans="1:9" x14ac:dyDescent="0.2">
      <c r="B71" s="11"/>
      <c r="C71" s="8"/>
      <c r="D71" s="11"/>
      <c r="E71" s="8"/>
      <c r="F71" s="11"/>
      <c r="G71"/>
      <c r="H71"/>
      <c r="I71"/>
    </row>
    <row r="72" spans="1:9" x14ac:dyDescent="0.2">
      <c r="B72" s="11"/>
      <c r="C72" s="8"/>
      <c r="D72" s="11"/>
      <c r="E72" s="8"/>
      <c r="F72" s="11"/>
      <c r="G72"/>
      <c r="H72"/>
      <c r="I72"/>
    </row>
    <row r="73" spans="1:9" x14ac:dyDescent="0.2">
      <c r="B73" s="11"/>
      <c r="C73" s="8"/>
      <c r="D73" s="11"/>
      <c r="E73" s="8"/>
      <c r="F73" s="11"/>
      <c r="G73"/>
      <c r="H73"/>
      <c r="I73"/>
    </row>
    <row r="74" spans="1:9" x14ac:dyDescent="0.2">
      <c r="B74" s="11"/>
      <c r="C74" s="8"/>
      <c r="D74" s="11"/>
      <c r="E74" s="8"/>
      <c r="F74" s="11"/>
      <c r="G74"/>
      <c r="H74"/>
      <c r="I74"/>
    </row>
    <row r="75" spans="1:9" x14ac:dyDescent="0.2">
      <c r="B75" s="11"/>
      <c r="C75" s="8"/>
      <c r="D75" s="11"/>
      <c r="E75" s="8"/>
      <c r="F75" s="11"/>
      <c r="G75"/>
      <c r="H75"/>
      <c r="I75"/>
    </row>
    <row r="76" spans="1:9" x14ac:dyDescent="0.2">
      <c r="B76" s="11"/>
      <c r="C76" s="8"/>
      <c r="D76" s="11"/>
      <c r="E76" s="8"/>
      <c r="F76" s="11"/>
      <c r="G76"/>
      <c r="H76"/>
      <c r="I76"/>
    </row>
    <row r="77" spans="1:9" x14ac:dyDescent="0.2">
      <c r="B77" s="11"/>
      <c r="C77" s="8"/>
      <c r="D77" s="11"/>
      <c r="E77" s="8"/>
      <c r="F77" s="11"/>
      <c r="G77"/>
      <c r="H77"/>
      <c r="I77"/>
    </row>
    <row r="78" spans="1:9" x14ac:dyDescent="0.2">
      <c r="B78" s="11"/>
      <c r="C78" s="8"/>
      <c r="D78" s="11"/>
      <c r="E78" s="8"/>
      <c r="F78" s="11"/>
      <c r="G78"/>
      <c r="H78"/>
      <c r="I78"/>
    </row>
    <row r="79" spans="1:9" x14ac:dyDescent="0.2">
      <c r="B79" s="11"/>
      <c r="C79" s="8"/>
      <c r="D79" s="11"/>
      <c r="E79" s="8"/>
      <c r="F79" s="11"/>
      <c r="G79"/>
      <c r="H79"/>
      <c r="I79"/>
    </row>
    <row r="80" spans="1:9" x14ac:dyDescent="0.2">
      <c r="B80" s="11"/>
      <c r="C80" s="8"/>
      <c r="D80" s="11"/>
      <c r="E80" s="8"/>
      <c r="F80" s="11"/>
      <c r="G80"/>
      <c r="H80"/>
      <c r="I80"/>
    </row>
    <row r="81" spans="2:9" x14ac:dyDescent="0.2">
      <c r="B81" s="11"/>
      <c r="C81" s="8"/>
      <c r="D81" s="11"/>
      <c r="E81" s="8"/>
      <c r="F81" s="11"/>
      <c r="G81"/>
      <c r="H81"/>
      <c r="I81"/>
    </row>
    <row r="82" spans="2:9" x14ac:dyDescent="0.2">
      <c r="B82" s="11"/>
      <c r="C82" s="8"/>
      <c r="D82" s="11"/>
      <c r="E82" s="8"/>
      <c r="F82" s="11"/>
      <c r="G82"/>
      <c r="H82"/>
      <c r="I82"/>
    </row>
    <row r="83" spans="2:9" x14ac:dyDescent="0.2">
      <c r="B83" s="11"/>
      <c r="C83" s="8"/>
      <c r="D83" s="11"/>
      <c r="E83" s="8"/>
      <c r="F83" s="11"/>
      <c r="G83"/>
      <c r="H83"/>
      <c r="I83"/>
    </row>
    <row r="84" spans="2:9" x14ac:dyDescent="0.2">
      <c r="B84" s="11"/>
      <c r="C84" s="8"/>
      <c r="D84" s="11"/>
      <c r="E84" s="8"/>
      <c r="F84" s="11"/>
      <c r="G84"/>
      <c r="H84"/>
      <c r="I84"/>
    </row>
    <row r="85" spans="2:9" x14ac:dyDescent="0.2">
      <c r="B85" s="11"/>
      <c r="C85" s="8"/>
      <c r="D85" s="11"/>
      <c r="E85" s="8"/>
      <c r="F85" s="11"/>
      <c r="G85"/>
      <c r="H85"/>
      <c r="I85"/>
    </row>
    <row r="86" spans="2:9" x14ac:dyDescent="0.2">
      <c r="B86" s="11"/>
      <c r="C86" s="8"/>
      <c r="D86" s="11"/>
      <c r="E86" s="8"/>
      <c r="F86" s="11"/>
      <c r="G86"/>
      <c r="H86"/>
      <c r="I86"/>
    </row>
    <row r="87" spans="2:9" x14ac:dyDescent="0.2">
      <c r="B87" s="11"/>
      <c r="C87" s="8"/>
      <c r="D87" s="11"/>
      <c r="E87" s="8"/>
      <c r="F87" s="11"/>
      <c r="G87"/>
      <c r="H87"/>
      <c r="I87"/>
    </row>
    <row r="98" spans="2:3" x14ac:dyDescent="0.2">
      <c r="B98"/>
      <c r="C98" s="4"/>
    </row>
    <row r="99" spans="2:3" x14ac:dyDescent="0.2">
      <c r="B99"/>
      <c r="C99" s="4"/>
    </row>
    <row r="100" spans="2:3" x14ac:dyDescent="0.2">
      <c r="B100"/>
      <c r="C100" s="4"/>
    </row>
    <row r="101" spans="2:3" x14ac:dyDescent="0.2">
      <c r="B101"/>
      <c r="C101" s="4"/>
    </row>
    <row r="102" spans="2:3" x14ac:dyDescent="0.2">
      <c r="B102"/>
      <c r="C102" s="4"/>
    </row>
    <row r="103" spans="2:3" x14ac:dyDescent="0.2">
      <c r="B103"/>
      <c r="C103" s="4"/>
    </row>
    <row r="104" spans="2:3" x14ac:dyDescent="0.2">
      <c r="B104"/>
      <c r="C104" s="4"/>
    </row>
    <row r="105" spans="2:3" x14ac:dyDescent="0.2">
      <c r="B105"/>
      <c r="C105" s="4"/>
    </row>
    <row r="106" spans="2:3" x14ac:dyDescent="0.2">
      <c r="B106"/>
      <c r="C106" s="4"/>
    </row>
    <row r="107" spans="2:3" x14ac:dyDescent="0.2">
      <c r="B107"/>
      <c r="C107" s="4"/>
    </row>
    <row r="108" spans="2:3" x14ac:dyDescent="0.2">
      <c r="B108"/>
      <c r="C108" s="4"/>
    </row>
    <row r="109" spans="2:3" x14ac:dyDescent="0.2">
      <c r="B109"/>
      <c r="C109" s="4"/>
    </row>
    <row r="110" spans="2:3" x14ac:dyDescent="0.2">
      <c r="B110"/>
      <c r="C110" s="4"/>
    </row>
    <row r="111" spans="2:3" x14ac:dyDescent="0.2">
      <c r="B111"/>
      <c r="C111" s="4"/>
    </row>
    <row r="112" spans="2:3" x14ac:dyDescent="0.2">
      <c r="B112"/>
      <c r="C112" s="4"/>
    </row>
    <row r="113" spans="2:3" x14ac:dyDescent="0.2">
      <c r="B113"/>
      <c r="C113" s="4"/>
    </row>
    <row r="114" spans="2:3" x14ac:dyDescent="0.2">
      <c r="B114"/>
      <c r="C114" s="4"/>
    </row>
    <row r="115" spans="2:3" x14ac:dyDescent="0.2">
      <c r="B115"/>
      <c r="C115" s="4"/>
    </row>
    <row r="116" spans="2:3" x14ac:dyDescent="0.2">
      <c r="B116"/>
      <c r="C116" s="4"/>
    </row>
    <row r="117" spans="2:3" x14ac:dyDescent="0.2">
      <c r="B117"/>
      <c r="C117" s="4"/>
    </row>
    <row r="118" spans="2:3" x14ac:dyDescent="0.2">
      <c r="B118"/>
      <c r="C118" s="4"/>
    </row>
    <row r="119" spans="2:3" x14ac:dyDescent="0.2">
      <c r="B119"/>
      <c r="C119" s="4"/>
    </row>
    <row r="120" spans="2:3" x14ac:dyDescent="0.2">
      <c r="B120"/>
      <c r="C120" s="4"/>
    </row>
    <row r="121" spans="2:3" x14ac:dyDescent="0.2">
      <c r="B121"/>
      <c r="C121" s="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2" workbookViewId="0">
      <selection activeCell="B28" sqref="B28"/>
    </sheetView>
  </sheetViews>
  <sheetFormatPr defaultRowHeight="12.75" x14ac:dyDescent="0.2"/>
  <cols>
    <col min="2" max="2" width="12.5703125" style="4" customWidth="1"/>
  </cols>
  <sheetData>
    <row r="1" spans="1:2" ht="38.25" x14ac:dyDescent="0.2">
      <c r="A1" s="44" t="s">
        <v>25</v>
      </c>
      <c r="B1" s="45" t="s">
        <v>26</v>
      </c>
    </row>
    <row r="2" spans="1:2" x14ac:dyDescent="0.2">
      <c r="A2" s="46">
        <v>0</v>
      </c>
      <c r="B2" s="47"/>
    </row>
    <row r="3" spans="1:2" x14ac:dyDescent="0.2">
      <c r="A3" s="46">
        <v>0.25</v>
      </c>
      <c r="B3" s="47">
        <f>'Region 2 6-hr Hyetograph Data'!B43</f>
        <v>1.8750000000000062E-2</v>
      </c>
    </row>
    <row r="4" spans="1:2" x14ac:dyDescent="0.2">
      <c r="A4" s="46">
        <f>A3+0.25</f>
        <v>0.5</v>
      </c>
      <c r="B4" s="47">
        <f>'Region 2 6-hr Hyetograph Data'!B44</f>
        <v>1.8750000000000062E-2</v>
      </c>
    </row>
    <row r="5" spans="1:2" x14ac:dyDescent="0.2">
      <c r="A5" s="46">
        <f t="shared" ref="A5:A68" si="0">A4+0.25</f>
        <v>0.75</v>
      </c>
      <c r="B5" s="47">
        <f>'Region 2 6-hr Hyetograph Data'!B45</f>
        <v>3.7083333333333322E-2</v>
      </c>
    </row>
    <row r="6" spans="1:2" x14ac:dyDescent="0.2">
      <c r="A6" s="46">
        <f t="shared" si="0"/>
        <v>1</v>
      </c>
      <c r="B6" s="47">
        <f>'Region 2 6-hr Hyetograph Data'!B46</f>
        <v>3.7083333333333322E-2</v>
      </c>
    </row>
    <row r="7" spans="1:2" x14ac:dyDescent="0.2">
      <c r="A7" s="46">
        <f t="shared" si="0"/>
        <v>1.25</v>
      </c>
      <c r="B7" s="47">
        <f>'Region 2 6-hr Hyetograph Data'!B47</f>
        <v>3.7083333333333322E-2</v>
      </c>
    </row>
    <row r="8" spans="1:2" x14ac:dyDescent="0.2">
      <c r="A8" s="46">
        <f t="shared" si="0"/>
        <v>1.5</v>
      </c>
      <c r="B8" s="47">
        <f>'Region 2 6-hr Hyetograph Data'!B48</f>
        <v>3.7083333333333322E-2</v>
      </c>
    </row>
    <row r="9" spans="1:2" x14ac:dyDescent="0.2">
      <c r="A9" s="46">
        <f t="shared" si="0"/>
        <v>1.75</v>
      </c>
      <c r="B9" s="47">
        <f>'Region 2 6-hr Hyetograph Data'!B49</f>
        <v>3.7083333333333322E-2</v>
      </c>
    </row>
    <row r="10" spans="1:2" x14ac:dyDescent="0.2">
      <c r="A10" s="46">
        <f t="shared" si="0"/>
        <v>2</v>
      </c>
      <c r="B10" s="47">
        <f>'Region 2 6-hr Hyetograph Data'!B50</f>
        <v>3.7083333333333322E-2</v>
      </c>
    </row>
    <row r="11" spans="1:2" x14ac:dyDescent="0.2">
      <c r="A11" s="46">
        <f t="shared" si="0"/>
        <v>2.25</v>
      </c>
      <c r="B11" s="47">
        <f>'Region 2 6-hr Hyetograph Data'!B51</f>
        <v>4.1249999999999995E-2</v>
      </c>
    </row>
    <row r="12" spans="1:2" x14ac:dyDescent="0.2">
      <c r="A12" s="46">
        <f t="shared" si="0"/>
        <v>2.5</v>
      </c>
      <c r="B12" s="47">
        <f>'Region 2 6-hr Hyetograph Data'!B52</f>
        <v>4.1249999999999995E-2</v>
      </c>
    </row>
    <row r="13" spans="1:2" x14ac:dyDescent="0.2">
      <c r="A13" s="46">
        <f t="shared" si="0"/>
        <v>2.75</v>
      </c>
      <c r="B13" s="47">
        <f>'Region 2 6-hr Hyetograph Data'!B53</f>
        <v>4.1249999999999995E-2</v>
      </c>
    </row>
    <row r="14" spans="1:2" x14ac:dyDescent="0.2">
      <c r="A14" s="46">
        <f t="shared" si="0"/>
        <v>3</v>
      </c>
      <c r="B14" s="47">
        <f>'Region 2 6-hr Hyetograph Data'!B54</f>
        <v>4.1249999999999995E-2</v>
      </c>
    </row>
    <row r="15" spans="1:2" x14ac:dyDescent="0.2">
      <c r="A15" s="46">
        <f t="shared" si="0"/>
        <v>3.25</v>
      </c>
      <c r="B15" s="47">
        <f>'Region 2 6-hr Hyetograph Data'!B55</f>
        <v>4.1249999999999995E-2</v>
      </c>
    </row>
    <row r="16" spans="1:2" x14ac:dyDescent="0.2">
      <c r="A16" s="46">
        <f t="shared" si="0"/>
        <v>3.5</v>
      </c>
      <c r="B16" s="47">
        <f>'Region 2 6-hr Hyetograph Data'!B56</f>
        <v>4.1249999999999995E-2</v>
      </c>
    </row>
    <row r="17" spans="1:2" x14ac:dyDescent="0.2">
      <c r="A17" s="46">
        <f t="shared" si="0"/>
        <v>3.75</v>
      </c>
      <c r="B17" s="47">
        <f>'Region 2 6-hr Hyetograph Data'!B57</f>
        <v>0.10958333333333334</v>
      </c>
    </row>
    <row r="18" spans="1:2" x14ac:dyDescent="0.2">
      <c r="A18" s="46">
        <f t="shared" si="0"/>
        <v>4</v>
      </c>
      <c r="B18" s="47">
        <f>'Region 2 6-hr Hyetograph Data'!B58</f>
        <v>0.10958333333333334</v>
      </c>
    </row>
    <row r="19" spans="1:2" x14ac:dyDescent="0.2">
      <c r="A19" s="46">
        <f t="shared" si="0"/>
        <v>4.25</v>
      </c>
      <c r="B19" s="47">
        <f>'Region 2 6-hr Hyetograph Data'!B59</f>
        <v>0.10958333333333334</v>
      </c>
    </row>
    <row r="20" spans="1:2" x14ac:dyDescent="0.2">
      <c r="A20" s="46">
        <f t="shared" si="0"/>
        <v>4.5</v>
      </c>
      <c r="B20" s="47">
        <f>'Region 2 6-hr Hyetograph Data'!B60</f>
        <v>0.10958333333333334</v>
      </c>
    </row>
    <row r="21" spans="1:2" x14ac:dyDescent="0.2">
      <c r="A21" s="46">
        <f t="shared" si="0"/>
        <v>4.75</v>
      </c>
      <c r="B21" s="47">
        <f>'Region 2 6-hr Hyetograph Data'!B61</f>
        <v>0.10958333333333334</v>
      </c>
    </row>
    <row r="22" spans="1:2" x14ac:dyDescent="0.2">
      <c r="A22" s="46">
        <f t="shared" si="0"/>
        <v>5</v>
      </c>
      <c r="B22" s="47">
        <f>'Region 2 6-hr Hyetograph Data'!B62</f>
        <v>0.10958333333333334</v>
      </c>
    </row>
    <row r="23" spans="1:2" x14ac:dyDescent="0.2">
      <c r="A23" s="46">
        <f t="shared" si="0"/>
        <v>5.25</v>
      </c>
      <c r="B23" s="47">
        <f>'Region 2 6-hr Hyetograph Data'!B63</f>
        <v>0.15625</v>
      </c>
    </row>
    <row r="24" spans="1:2" x14ac:dyDescent="0.2">
      <c r="A24" s="46">
        <f t="shared" si="0"/>
        <v>5.5</v>
      </c>
      <c r="B24" s="47">
        <f>'Region 2 6-hr Hyetograph Data'!B64</f>
        <v>0.15625</v>
      </c>
    </row>
    <row r="25" spans="1:2" x14ac:dyDescent="0.2">
      <c r="A25" s="46">
        <f t="shared" si="0"/>
        <v>5.75</v>
      </c>
      <c r="B25" s="47">
        <f>'Region 2 6-hr Hyetograph Data'!B65</f>
        <v>0.22875000000000001</v>
      </c>
    </row>
    <row r="26" spans="1:2" x14ac:dyDescent="0.2">
      <c r="A26" s="46">
        <f t="shared" si="0"/>
        <v>6</v>
      </c>
      <c r="B26" s="47">
        <f>'Region 2 6-hr Hyetograph Data'!B66</f>
        <v>0.22875000000000001</v>
      </c>
    </row>
    <row r="27" spans="1:2" x14ac:dyDescent="0.2">
      <c r="A27" s="46">
        <f t="shared" si="0"/>
        <v>6.25</v>
      </c>
      <c r="B27" s="48">
        <f>'Region 2 6-hr Hyetograph Data'!D43</f>
        <v>0.29499999999999998</v>
      </c>
    </row>
    <row r="28" spans="1:2" x14ac:dyDescent="0.2">
      <c r="A28" s="46">
        <f t="shared" si="0"/>
        <v>6.5</v>
      </c>
      <c r="B28" s="48">
        <f>'Region 2 6-hr Hyetograph Data'!D44</f>
        <v>0.96500000000000008</v>
      </c>
    </row>
    <row r="29" spans="1:2" x14ac:dyDescent="0.2">
      <c r="A29" s="46">
        <f t="shared" si="0"/>
        <v>6.75</v>
      </c>
      <c r="B29" s="48">
        <f>'Region 2 6-hr Hyetograph Data'!D45</f>
        <v>0.46499999999999986</v>
      </c>
    </row>
    <row r="30" spans="1:2" x14ac:dyDescent="0.2">
      <c r="A30" s="46">
        <f t="shared" si="0"/>
        <v>7</v>
      </c>
      <c r="B30" s="48">
        <f>'Region 2 6-hr Hyetograph Data'!D46</f>
        <v>0.4200000000000001</v>
      </c>
    </row>
    <row r="31" spans="1:2" x14ac:dyDescent="0.2">
      <c r="A31" s="46">
        <f t="shared" si="0"/>
        <v>7.25</v>
      </c>
      <c r="B31" s="48">
        <f>'Region 2 6-hr Hyetograph Data'!D47</f>
        <v>0.22875000000000001</v>
      </c>
    </row>
    <row r="32" spans="1:2" x14ac:dyDescent="0.2">
      <c r="A32" s="46">
        <f t="shared" si="0"/>
        <v>7.5</v>
      </c>
      <c r="B32" s="48">
        <f>'Region 2 6-hr Hyetograph Data'!D48</f>
        <v>0.22875000000000001</v>
      </c>
    </row>
    <row r="33" spans="1:2" x14ac:dyDescent="0.2">
      <c r="A33" s="46">
        <f t="shared" si="0"/>
        <v>7.75</v>
      </c>
      <c r="B33" s="48">
        <f>'Region 2 6-hr Hyetograph Data'!D49</f>
        <v>0.15625</v>
      </c>
    </row>
    <row r="34" spans="1:2" x14ac:dyDescent="0.2">
      <c r="A34" s="46">
        <f t="shared" si="0"/>
        <v>8</v>
      </c>
      <c r="B34" s="48">
        <f>'Region 2 6-hr Hyetograph Data'!D50</f>
        <v>0.15625</v>
      </c>
    </row>
    <row r="35" spans="1:2" x14ac:dyDescent="0.2">
      <c r="A35" s="46">
        <f t="shared" si="0"/>
        <v>8.25</v>
      </c>
      <c r="B35" s="48">
        <f>'Region 2 6-hr Hyetograph Data'!D51</f>
        <v>0.10958333333333334</v>
      </c>
    </row>
    <row r="36" spans="1:2" x14ac:dyDescent="0.2">
      <c r="A36" s="46">
        <f t="shared" si="0"/>
        <v>8.5</v>
      </c>
      <c r="B36" s="48">
        <f>'Region 2 6-hr Hyetograph Data'!D52</f>
        <v>0.10958333333333334</v>
      </c>
    </row>
    <row r="37" spans="1:2" x14ac:dyDescent="0.2">
      <c r="A37" s="46">
        <f t="shared" si="0"/>
        <v>8.75</v>
      </c>
      <c r="B37" s="48">
        <f>'Region 2 6-hr Hyetograph Data'!D53</f>
        <v>0.10958333333333334</v>
      </c>
    </row>
    <row r="38" spans="1:2" x14ac:dyDescent="0.2">
      <c r="A38" s="46">
        <f t="shared" si="0"/>
        <v>9</v>
      </c>
      <c r="B38" s="48">
        <f>'Region 2 6-hr Hyetograph Data'!D54</f>
        <v>0.10958333333333334</v>
      </c>
    </row>
    <row r="39" spans="1:2" x14ac:dyDescent="0.2">
      <c r="A39" s="46">
        <f t="shared" si="0"/>
        <v>9.25</v>
      </c>
      <c r="B39" s="48">
        <f>'Region 2 6-hr Hyetograph Data'!D55</f>
        <v>0.10958333333333334</v>
      </c>
    </row>
    <row r="40" spans="1:2" x14ac:dyDescent="0.2">
      <c r="A40" s="46">
        <f t="shared" si="0"/>
        <v>9.5</v>
      </c>
      <c r="B40" s="48">
        <f>'Region 2 6-hr Hyetograph Data'!D56</f>
        <v>0.10958333333333334</v>
      </c>
    </row>
    <row r="41" spans="1:2" x14ac:dyDescent="0.2">
      <c r="A41" s="46">
        <f t="shared" si="0"/>
        <v>9.75</v>
      </c>
      <c r="B41" s="48">
        <f>'Region 2 6-hr Hyetograph Data'!D57</f>
        <v>4.1249999999999995E-2</v>
      </c>
    </row>
    <row r="42" spans="1:2" x14ac:dyDescent="0.2">
      <c r="A42" s="46">
        <f t="shared" si="0"/>
        <v>10</v>
      </c>
      <c r="B42" s="48">
        <f>'Region 2 6-hr Hyetograph Data'!D58</f>
        <v>4.1249999999999995E-2</v>
      </c>
    </row>
    <row r="43" spans="1:2" x14ac:dyDescent="0.2">
      <c r="A43" s="46">
        <f t="shared" si="0"/>
        <v>10.25</v>
      </c>
      <c r="B43" s="48">
        <f>'Region 2 6-hr Hyetograph Data'!D59</f>
        <v>4.1249999999999995E-2</v>
      </c>
    </row>
    <row r="44" spans="1:2" x14ac:dyDescent="0.2">
      <c r="A44" s="46">
        <f t="shared" si="0"/>
        <v>10.5</v>
      </c>
      <c r="B44" s="48">
        <f>'Region 2 6-hr Hyetograph Data'!D60</f>
        <v>4.1249999999999995E-2</v>
      </c>
    </row>
    <row r="45" spans="1:2" x14ac:dyDescent="0.2">
      <c r="A45" s="46">
        <f t="shared" si="0"/>
        <v>10.75</v>
      </c>
      <c r="B45" s="48">
        <f>'Region 2 6-hr Hyetograph Data'!D61</f>
        <v>4.1249999999999995E-2</v>
      </c>
    </row>
    <row r="46" spans="1:2" x14ac:dyDescent="0.2">
      <c r="A46" s="46">
        <f t="shared" si="0"/>
        <v>11</v>
      </c>
      <c r="B46" s="48">
        <f>'Region 2 6-hr Hyetograph Data'!D62</f>
        <v>4.1249999999999995E-2</v>
      </c>
    </row>
    <row r="47" spans="1:2" x14ac:dyDescent="0.2">
      <c r="A47" s="46">
        <f t="shared" si="0"/>
        <v>11.25</v>
      </c>
      <c r="B47" s="48">
        <f>'Region 2 6-hr Hyetograph Data'!D63</f>
        <v>3.7083333333333322E-2</v>
      </c>
    </row>
    <row r="48" spans="1:2" x14ac:dyDescent="0.2">
      <c r="A48" s="46">
        <f t="shared" si="0"/>
        <v>11.5</v>
      </c>
      <c r="B48" s="48">
        <f>'Region 2 6-hr Hyetograph Data'!D64</f>
        <v>3.7083333333333322E-2</v>
      </c>
    </row>
    <row r="49" spans="1:2" x14ac:dyDescent="0.2">
      <c r="A49" s="46">
        <f t="shared" si="0"/>
        <v>11.75</v>
      </c>
      <c r="B49" s="48">
        <f>'Region 2 6-hr Hyetograph Data'!D65</f>
        <v>3.7083333333333322E-2</v>
      </c>
    </row>
    <row r="50" spans="1:2" x14ac:dyDescent="0.2">
      <c r="A50" s="46">
        <f t="shared" si="0"/>
        <v>12</v>
      </c>
      <c r="B50" s="48">
        <f>'Region 2 6-hr Hyetograph Data'!D66</f>
        <v>3.7083333333333322E-2</v>
      </c>
    </row>
    <row r="51" spans="1:2" x14ac:dyDescent="0.2">
      <c r="A51" s="46">
        <f t="shared" si="0"/>
        <v>12.25</v>
      </c>
      <c r="B51" s="47">
        <f>'Region 2 6-hr Hyetograph Data'!F43</f>
        <v>3.7083333333333322E-2</v>
      </c>
    </row>
    <row r="52" spans="1:2" x14ac:dyDescent="0.2">
      <c r="A52" s="46">
        <f t="shared" si="0"/>
        <v>12.5</v>
      </c>
      <c r="B52" s="47">
        <f>'Region 2 6-hr Hyetograph Data'!F44</f>
        <v>3.7083333333333322E-2</v>
      </c>
    </row>
    <row r="53" spans="1:2" x14ac:dyDescent="0.2">
      <c r="A53" s="46">
        <f t="shared" si="0"/>
        <v>12.75</v>
      </c>
      <c r="B53" s="47">
        <f>'Region 2 6-hr Hyetograph Data'!F45</f>
        <v>1.8750000000000062E-2</v>
      </c>
    </row>
    <row r="54" spans="1:2" x14ac:dyDescent="0.2">
      <c r="A54" s="46">
        <f t="shared" si="0"/>
        <v>13</v>
      </c>
      <c r="B54" s="47">
        <f>'Region 2 6-hr Hyetograph Data'!F46</f>
        <v>1.8750000000000062E-2</v>
      </c>
    </row>
    <row r="55" spans="1:2" x14ac:dyDescent="0.2">
      <c r="A55" s="46">
        <f t="shared" si="0"/>
        <v>13.25</v>
      </c>
      <c r="B55" s="47">
        <f>'Region 2 6-hr Hyetograph Data'!F47</f>
        <v>1.8750000000000062E-2</v>
      </c>
    </row>
    <row r="56" spans="1:2" x14ac:dyDescent="0.2">
      <c r="A56" s="46">
        <f t="shared" si="0"/>
        <v>13.5</v>
      </c>
      <c r="B56" s="47">
        <f>'Region 2 6-hr Hyetograph Data'!F48</f>
        <v>1.8750000000000062E-2</v>
      </c>
    </row>
    <row r="57" spans="1:2" x14ac:dyDescent="0.2">
      <c r="A57" s="46">
        <f t="shared" si="0"/>
        <v>13.75</v>
      </c>
      <c r="B57" s="47">
        <f>'Region 2 6-hr Hyetograph Data'!F49</f>
        <v>1.8750000000000062E-2</v>
      </c>
    </row>
    <row r="58" spans="1:2" x14ac:dyDescent="0.2">
      <c r="A58" s="46">
        <f t="shared" si="0"/>
        <v>14</v>
      </c>
      <c r="B58" s="47">
        <f>'Region 2 6-hr Hyetograph Data'!F50</f>
        <v>1.8750000000000062E-2</v>
      </c>
    </row>
    <row r="59" spans="1:2" x14ac:dyDescent="0.2">
      <c r="A59" s="46">
        <f t="shared" si="0"/>
        <v>14.25</v>
      </c>
      <c r="B59" s="47">
        <f>'Region 2 6-hr Hyetograph Data'!F51</f>
        <v>1.8750000000000062E-2</v>
      </c>
    </row>
    <row r="60" spans="1:2" x14ac:dyDescent="0.2">
      <c r="A60" s="46">
        <f t="shared" si="0"/>
        <v>14.5</v>
      </c>
      <c r="B60" s="47">
        <f>'Region 2 6-hr Hyetograph Data'!F52</f>
        <v>1.8750000000000062E-2</v>
      </c>
    </row>
    <row r="61" spans="1:2" x14ac:dyDescent="0.2">
      <c r="A61" s="46">
        <f t="shared" si="0"/>
        <v>14.75</v>
      </c>
      <c r="B61" s="47">
        <f>'Region 2 6-hr Hyetograph Data'!F53</f>
        <v>1.8750000000000062E-2</v>
      </c>
    </row>
    <row r="62" spans="1:2" x14ac:dyDescent="0.2">
      <c r="A62" s="46">
        <f t="shared" si="0"/>
        <v>15</v>
      </c>
      <c r="B62" s="47">
        <f>'Region 2 6-hr Hyetograph Data'!F54</f>
        <v>1.8750000000000062E-2</v>
      </c>
    </row>
    <row r="63" spans="1:2" x14ac:dyDescent="0.2">
      <c r="A63" s="46">
        <f t="shared" si="0"/>
        <v>15.25</v>
      </c>
      <c r="B63" s="47">
        <f>'Region 2 6-hr Hyetograph Data'!F55</f>
        <v>1.2083333333333297E-2</v>
      </c>
    </row>
    <row r="64" spans="1:2" x14ac:dyDescent="0.2">
      <c r="A64" s="46">
        <f t="shared" si="0"/>
        <v>15.5</v>
      </c>
      <c r="B64" s="47">
        <f>'Region 2 6-hr Hyetograph Data'!F56</f>
        <v>1.2083333333333297E-2</v>
      </c>
    </row>
    <row r="65" spans="1:2" x14ac:dyDescent="0.2">
      <c r="A65" s="46">
        <f t="shared" si="0"/>
        <v>15.75</v>
      </c>
      <c r="B65" s="47">
        <f>'Region 2 6-hr Hyetograph Data'!F57</f>
        <v>1.2083333333333297E-2</v>
      </c>
    </row>
    <row r="66" spans="1:2" x14ac:dyDescent="0.2">
      <c r="A66" s="46">
        <f t="shared" si="0"/>
        <v>16</v>
      </c>
      <c r="B66" s="47">
        <f>'Region 2 6-hr Hyetograph Data'!F58</f>
        <v>1.2083333333333297E-2</v>
      </c>
    </row>
    <row r="67" spans="1:2" x14ac:dyDescent="0.2">
      <c r="A67" s="46">
        <f t="shared" si="0"/>
        <v>16.25</v>
      </c>
      <c r="B67" s="47">
        <f>'Region 2 6-hr Hyetograph Data'!F59</f>
        <v>1.2083333333333297E-2</v>
      </c>
    </row>
    <row r="68" spans="1:2" x14ac:dyDescent="0.2">
      <c r="A68" s="46">
        <f t="shared" si="0"/>
        <v>16.5</v>
      </c>
      <c r="B68" s="47">
        <f>'Region 2 6-hr Hyetograph Data'!F60</f>
        <v>1.2083333333333297E-2</v>
      </c>
    </row>
    <row r="69" spans="1:2" x14ac:dyDescent="0.2">
      <c r="A69" s="46">
        <f t="shared" ref="A69:A74" si="1">A68+0.25</f>
        <v>16.75</v>
      </c>
      <c r="B69" s="47">
        <f>'Region 2 6-hr Hyetograph Data'!F61</f>
        <v>1.2083333333333297E-2</v>
      </c>
    </row>
    <row r="70" spans="1:2" x14ac:dyDescent="0.2">
      <c r="A70" s="46">
        <f t="shared" si="1"/>
        <v>17</v>
      </c>
      <c r="B70" s="47">
        <f>'Region 2 6-hr Hyetograph Data'!F62</f>
        <v>1.2083333333333297E-2</v>
      </c>
    </row>
    <row r="71" spans="1:2" x14ac:dyDescent="0.2">
      <c r="A71" s="46">
        <f t="shared" si="1"/>
        <v>17.25</v>
      </c>
      <c r="B71" s="47">
        <f>'Region 2 6-hr Hyetograph Data'!F63</f>
        <v>1.2083333333333297E-2</v>
      </c>
    </row>
    <row r="72" spans="1:2" x14ac:dyDescent="0.2">
      <c r="A72" s="46">
        <f t="shared" si="1"/>
        <v>17.5</v>
      </c>
      <c r="B72" s="47">
        <f>'Region 2 6-hr Hyetograph Data'!F64</f>
        <v>1.2083333333333297E-2</v>
      </c>
    </row>
    <row r="73" spans="1:2" x14ac:dyDescent="0.2">
      <c r="A73" s="46">
        <f t="shared" si="1"/>
        <v>17.75</v>
      </c>
      <c r="B73" s="47">
        <f>'Region 2 6-hr Hyetograph Data'!F65</f>
        <v>1.2083333333333297E-2</v>
      </c>
    </row>
    <row r="74" spans="1:2" x14ac:dyDescent="0.2">
      <c r="A74" s="46">
        <f t="shared" si="1"/>
        <v>18</v>
      </c>
      <c r="B74" s="47">
        <f>'Region 2 6-hr Hyetograph Data'!F66</f>
        <v>1.2083333333333297E-2</v>
      </c>
    </row>
    <row r="76" spans="1:2" x14ac:dyDescent="0.2">
      <c r="A76" s="3" t="s">
        <v>27</v>
      </c>
      <c r="B76" s="5">
        <f>+SUM(B3:B74)</f>
        <v>6.3099999999999916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
  <sheetViews>
    <sheetView workbookViewId="0">
      <selection activeCell="A2" sqref="A2"/>
    </sheetView>
  </sheetViews>
  <sheetFormatPr defaultRowHeight="12.75" x14ac:dyDescent="0.2"/>
  <cols>
    <col min="1" max="1" width="19.28515625" customWidth="1"/>
    <col min="2" max="2" width="13.42578125" style="4" customWidth="1"/>
    <col min="3" max="3" width="10.7109375" customWidth="1"/>
    <col min="4" max="4" width="13.140625" customWidth="1"/>
    <col min="5" max="5" width="11" customWidth="1"/>
    <col min="6" max="6" width="13.85546875" customWidth="1"/>
    <col min="7" max="7" width="12.85546875" style="6" customWidth="1"/>
    <col min="8" max="8" width="9.140625" style="4"/>
    <col min="9" max="9" width="10.42578125" style="4" customWidth="1"/>
  </cols>
  <sheetData>
    <row r="1" spans="1:9" x14ac:dyDescent="0.2">
      <c r="A1" s="3" t="s">
        <v>28</v>
      </c>
    </row>
    <row r="2" spans="1:9" x14ac:dyDescent="0.2">
      <c r="A2" s="3"/>
    </row>
    <row r="3" spans="1:9" x14ac:dyDescent="0.2">
      <c r="A3" s="15" t="s">
        <v>21</v>
      </c>
      <c r="B3" s="16"/>
      <c r="C3" s="5" t="s">
        <v>22</v>
      </c>
    </row>
    <row r="4" spans="1:9" x14ac:dyDescent="0.2">
      <c r="A4" s="17"/>
    </row>
    <row r="5" spans="1:9" x14ac:dyDescent="0.2">
      <c r="A5" s="1"/>
      <c r="C5" s="1"/>
    </row>
    <row r="6" spans="1:9" s="8" customFormat="1" x14ac:dyDescent="0.2">
      <c r="A6" s="1"/>
      <c r="B6" s="5"/>
      <c r="C6" s="1"/>
      <c r="D6"/>
      <c r="G6" s="20"/>
      <c r="H6" s="7"/>
      <c r="I6" s="7"/>
    </row>
    <row r="7" spans="1:9" s="8" customFormat="1" x14ac:dyDescent="0.2">
      <c r="A7" s="2" t="s">
        <v>0</v>
      </c>
      <c r="B7" s="4"/>
      <c r="C7" s="18">
        <v>5</v>
      </c>
      <c r="D7" s="12" t="s">
        <v>23</v>
      </c>
      <c r="G7" s="20"/>
      <c r="H7" s="7"/>
      <c r="I7" s="7"/>
    </row>
    <row r="8" spans="1:9" s="8" customFormat="1" x14ac:dyDescent="0.2">
      <c r="A8" s="49"/>
      <c r="B8" s="7"/>
      <c r="C8" s="14"/>
      <c r="G8" s="20"/>
      <c r="H8" s="7"/>
      <c r="I8" s="7"/>
    </row>
    <row r="9" spans="1:9" x14ac:dyDescent="0.2">
      <c r="A9" s="2"/>
      <c r="C9" s="2"/>
    </row>
    <row r="10" spans="1:9" x14ac:dyDescent="0.2">
      <c r="A10" s="26" t="s">
        <v>1</v>
      </c>
      <c r="B10" s="27" t="s">
        <v>2</v>
      </c>
      <c r="C10" s="26" t="s">
        <v>4</v>
      </c>
      <c r="D10" s="26" t="s">
        <v>6</v>
      </c>
      <c r="E10" s="26" t="s">
        <v>8</v>
      </c>
      <c r="F10" s="26" t="s">
        <v>8</v>
      </c>
      <c r="G10" s="28" t="s">
        <v>2</v>
      </c>
      <c r="H10" s="29" t="s">
        <v>11</v>
      </c>
      <c r="I10" s="27" t="s">
        <v>8</v>
      </c>
    </row>
    <row r="11" spans="1:9" x14ac:dyDescent="0.2">
      <c r="A11" s="26"/>
      <c r="B11" s="27" t="s">
        <v>3</v>
      </c>
      <c r="C11" s="26" t="s">
        <v>5</v>
      </c>
      <c r="D11" s="26" t="s">
        <v>7</v>
      </c>
      <c r="E11" s="26" t="s">
        <v>9</v>
      </c>
      <c r="F11" s="26" t="s">
        <v>7</v>
      </c>
      <c r="G11" s="28" t="s">
        <v>3</v>
      </c>
      <c r="H11" s="29" t="s">
        <v>15</v>
      </c>
      <c r="I11" s="27" t="s">
        <v>3</v>
      </c>
    </row>
    <row r="12" spans="1:9" x14ac:dyDescent="0.2">
      <c r="A12" s="26"/>
      <c r="B12" s="27" t="s">
        <v>20</v>
      </c>
      <c r="C12" s="26" t="s">
        <v>12</v>
      </c>
      <c r="D12" s="26" t="s">
        <v>3</v>
      </c>
      <c r="E12" s="26"/>
      <c r="F12" s="26" t="s">
        <v>3</v>
      </c>
      <c r="G12" s="28" t="s">
        <v>14</v>
      </c>
      <c r="H12" s="29" t="s">
        <v>10</v>
      </c>
      <c r="I12" s="27"/>
    </row>
    <row r="13" spans="1:9" x14ac:dyDescent="0.2">
      <c r="A13" s="26"/>
      <c r="B13" s="27"/>
      <c r="C13" s="26"/>
      <c r="D13" s="26"/>
      <c r="E13" s="26"/>
      <c r="F13" s="26"/>
      <c r="G13" s="28" t="s">
        <v>10</v>
      </c>
      <c r="H13" s="29"/>
      <c r="I13" s="27"/>
    </row>
    <row r="14" spans="1:9" x14ac:dyDescent="0.2">
      <c r="A14">
        <v>0</v>
      </c>
      <c r="B14" s="4">
        <v>0</v>
      </c>
      <c r="C14" s="19">
        <v>1</v>
      </c>
      <c r="D14" s="21">
        <f>+B14*C14</f>
        <v>0</v>
      </c>
      <c r="E14" s="21"/>
      <c r="F14" s="21"/>
      <c r="G14" s="22"/>
      <c r="H14" s="23"/>
      <c r="I14" s="23"/>
    </row>
    <row r="15" spans="1:9" x14ac:dyDescent="0.2">
      <c r="C15" s="8"/>
      <c r="D15" s="21"/>
      <c r="E15" s="21">
        <f>+A16-A14</f>
        <v>0.25</v>
      </c>
      <c r="F15" s="21">
        <f>+D16-D14</f>
        <v>0.192</v>
      </c>
      <c r="G15" s="22">
        <f>+F15/(E15*4)</f>
        <v>0.192</v>
      </c>
      <c r="H15" s="24">
        <f>+$C$7*G15</f>
        <v>0.96</v>
      </c>
      <c r="I15" s="24">
        <f>+H15*E15*4</f>
        <v>0.96</v>
      </c>
    </row>
    <row r="16" spans="1:9" x14ac:dyDescent="0.2">
      <c r="A16">
        <v>0.25</v>
      </c>
      <c r="B16" s="4">
        <v>0.192</v>
      </c>
      <c r="C16" s="19">
        <v>1</v>
      </c>
      <c r="D16" s="21">
        <f>+B16*C16</f>
        <v>0.192</v>
      </c>
      <c r="E16" s="21"/>
      <c r="F16" s="21"/>
      <c r="G16" s="22"/>
      <c r="H16" s="24"/>
      <c r="I16" s="24"/>
    </row>
    <row r="17" spans="1:9" x14ac:dyDescent="0.2">
      <c r="D17" s="21"/>
      <c r="E17" s="21">
        <f>+A18-A16</f>
        <v>0.25</v>
      </c>
      <c r="F17" s="21">
        <f>+D18-D16</f>
        <v>0.13600000000000001</v>
      </c>
      <c r="G17" s="22">
        <f>+F17/(E17*4)</f>
        <v>0.13600000000000001</v>
      </c>
      <c r="H17" s="24">
        <f t="shared" ref="H17:H35" si="0">+$C$7*G17</f>
        <v>0.68</v>
      </c>
      <c r="I17" s="24">
        <f>+H17*E17*4</f>
        <v>0.68</v>
      </c>
    </row>
    <row r="18" spans="1:9" x14ac:dyDescent="0.2">
      <c r="A18">
        <v>0.5</v>
      </c>
      <c r="B18" s="4">
        <v>0.32800000000000001</v>
      </c>
      <c r="C18" s="19">
        <v>1</v>
      </c>
      <c r="D18" s="21">
        <f>+B18*C18</f>
        <v>0.32800000000000001</v>
      </c>
      <c r="E18" s="21"/>
      <c r="F18" s="21"/>
      <c r="G18" s="22"/>
      <c r="H18" s="24"/>
      <c r="I18" s="24"/>
    </row>
    <row r="19" spans="1:9" x14ac:dyDescent="0.2">
      <c r="D19" s="21"/>
      <c r="E19" s="21">
        <f>+A20-A18</f>
        <v>0.25</v>
      </c>
      <c r="F19" s="21">
        <f>+D20-D18</f>
        <v>7.3000000000000009E-2</v>
      </c>
      <c r="G19" s="22">
        <f>+F19/(E19*4)</f>
        <v>7.3000000000000009E-2</v>
      </c>
      <c r="H19" s="24">
        <f t="shared" si="0"/>
        <v>0.36500000000000005</v>
      </c>
      <c r="I19" s="24">
        <f>+H19*E19*4</f>
        <v>0.36500000000000005</v>
      </c>
    </row>
    <row r="20" spans="1:9" x14ac:dyDescent="0.2">
      <c r="A20">
        <v>0.75</v>
      </c>
      <c r="B20" s="4">
        <v>0.40100000000000002</v>
      </c>
      <c r="C20" s="19">
        <v>1</v>
      </c>
      <c r="D20" s="21">
        <f>+B20*C20</f>
        <v>0.40100000000000002</v>
      </c>
      <c r="E20" s="21"/>
      <c r="F20" s="21"/>
      <c r="G20" s="22"/>
      <c r="H20" s="24"/>
      <c r="I20" s="24"/>
    </row>
    <row r="21" spans="1:9" x14ac:dyDescent="0.2">
      <c r="D21" s="21"/>
      <c r="E21" s="21">
        <f>+A22-A20</f>
        <v>0.25</v>
      </c>
      <c r="F21" s="21">
        <f>+D22-D20</f>
        <v>6.5000000000000002E-2</v>
      </c>
      <c r="G21" s="22">
        <f>+F21/(E21*4)</f>
        <v>6.5000000000000002E-2</v>
      </c>
      <c r="H21" s="24">
        <f t="shared" si="0"/>
        <v>0.32500000000000001</v>
      </c>
      <c r="I21" s="24">
        <f>+H21*E21*4</f>
        <v>0.32500000000000001</v>
      </c>
    </row>
    <row r="22" spans="1:9" x14ac:dyDescent="0.2">
      <c r="A22">
        <v>1</v>
      </c>
      <c r="B22" s="4">
        <v>0.46600000000000003</v>
      </c>
      <c r="C22" s="19">
        <v>1</v>
      </c>
      <c r="D22" s="21">
        <f>+B22*C22</f>
        <v>0.46600000000000003</v>
      </c>
      <c r="E22" s="21"/>
      <c r="F22" s="21"/>
      <c r="G22" s="22"/>
      <c r="H22" s="24"/>
      <c r="I22" s="24"/>
    </row>
    <row r="23" spans="1:9" x14ac:dyDescent="0.2">
      <c r="D23" s="21"/>
      <c r="E23" s="21">
        <f>+A24-A22</f>
        <v>1</v>
      </c>
      <c r="F23" s="21">
        <f>+D24-D22</f>
        <v>0.19800000000000001</v>
      </c>
      <c r="G23" s="22">
        <f>+F23/(E23*4)</f>
        <v>4.9500000000000002E-2</v>
      </c>
      <c r="H23" s="24">
        <f t="shared" si="0"/>
        <v>0.2475</v>
      </c>
      <c r="I23" s="24">
        <f>+H23*E23*4</f>
        <v>0.99</v>
      </c>
    </row>
    <row r="24" spans="1:9" x14ac:dyDescent="0.2">
      <c r="A24">
        <v>2</v>
      </c>
      <c r="B24" s="4">
        <v>0.66400000000000003</v>
      </c>
      <c r="C24" s="19">
        <v>1</v>
      </c>
      <c r="D24" s="21">
        <f>+B24*C24</f>
        <v>0.66400000000000003</v>
      </c>
      <c r="E24" s="21"/>
      <c r="F24" s="21"/>
      <c r="G24" s="22"/>
      <c r="H24" s="24"/>
      <c r="I24" s="24"/>
    </row>
    <row r="25" spans="1:9" x14ac:dyDescent="0.2">
      <c r="D25" s="21"/>
      <c r="E25" s="21">
        <f>+A26-A24</f>
        <v>1</v>
      </c>
      <c r="F25" s="21">
        <f>+D26-D24</f>
        <v>0.13900000000000001</v>
      </c>
      <c r="G25" s="22">
        <f>+F25/(E25*4)</f>
        <v>3.4750000000000003E-2</v>
      </c>
      <c r="H25" s="24">
        <f t="shared" si="0"/>
        <v>0.17375000000000002</v>
      </c>
      <c r="I25" s="24">
        <f>+H25*E25*4</f>
        <v>0.69500000000000006</v>
      </c>
    </row>
    <row r="26" spans="1:9" x14ac:dyDescent="0.2">
      <c r="A26">
        <v>3</v>
      </c>
      <c r="B26" s="4">
        <v>0.80300000000000005</v>
      </c>
      <c r="C26" s="19">
        <v>1</v>
      </c>
      <c r="D26" s="21">
        <f>+B26*C26</f>
        <v>0.80300000000000005</v>
      </c>
      <c r="E26" s="21"/>
      <c r="F26" s="21"/>
      <c r="G26" s="22"/>
      <c r="H26" s="24"/>
      <c r="I26" s="24"/>
    </row>
    <row r="27" spans="1:9" x14ac:dyDescent="0.2">
      <c r="D27" s="21"/>
      <c r="E27" s="21">
        <f>+A28-A26</f>
        <v>3</v>
      </c>
      <c r="F27" s="21">
        <f>+D28-D26</f>
        <v>0.19699999999999995</v>
      </c>
      <c r="G27" s="22">
        <f>+F27/(E27*4)</f>
        <v>1.6416666666666663E-2</v>
      </c>
      <c r="H27" s="24">
        <f t="shared" si="0"/>
        <v>8.2083333333333314E-2</v>
      </c>
      <c r="I27" s="24">
        <f>+H27*E27*4</f>
        <v>0.98499999999999976</v>
      </c>
    </row>
    <row r="28" spans="1:9" x14ac:dyDescent="0.2">
      <c r="A28">
        <v>6</v>
      </c>
      <c r="B28" s="4">
        <v>1</v>
      </c>
      <c r="C28" s="19">
        <v>1</v>
      </c>
      <c r="D28" s="21">
        <f>+B28*C28</f>
        <v>1</v>
      </c>
      <c r="E28" s="21"/>
      <c r="F28" s="21"/>
      <c r="G28" s="22"/>
      <c r="H28" s="24"/>
      <c r="I28" s="24"/>
    </row>
    <row r="29" spans="1:9" x14ac:dyDescent="0.2">
      <c r="D29" s="21"/>
      <c r="E29" s="21">
        <f>+A30-A28</f>
        <v>3</v>
      </c>
      <c r="F29" s="21">
        <f>+D30-D28</f>
        <v>4.4000000000000039E-2</v>
      </c>
      <c r="G29" s="22">
        <f>+F29/(E29*4)</f>
        <v>3.6666666666666701E-3</v>
      </c>
      <c r="H29" s="24">
        <f t="shared" si="0"/>
        <v>1.8333333333333351E-2</v>
      </c>
      <c r="I29" s="24">
        <f>+H29*E29*4</f>
        <v>0.2200000000000002</v>
      </c>
    </row>
    <row r="30" spans="1:9" x14ac:dyDescent="0.2">
      <c r="A30">
        <v>9</v>
      </c>
      <c r="B30" s="4">
        <v>1.044</v>
      </c>
      <c r="C30" s="19">
        <v>1</v>
      </c>
      <c r="D30" s="21">
        <f>+B30*C30</f>
        <v>1.044</v>
      </c>
      <c r="E30" s="21"/>
      <c r="F30" s="21"/>
      <c r="G30" s="22"/>
      <c r="H30" s="24"/>
      <c r="I30" s="24"/>
    </row>
    <row r="31" spans="1:9" x14ac:dyDescent="0.2">
      <c r="D31" s="21"/>
      <c r="E31" s="21">
        <f>+A32-A30</f>
        <v>3</v>
      </c>
      <c r="F31" s="21">
        <f>+D32-D30</f>
        <v>4.0999999999999925E-2</v>
      </c>
      <c r="G31" s="22">
        <f>+F31/(E31*4)</f>
        <v>3.4166666666666603E-3</v>
      </c>
      <c r="H31" s="24">
        <f t="shared" si="0"/>
        <v>1.7083333333333301E-2</v>
      </c>
      <c r="I31" s="24">
        <f>+H31*E31*4</f>
        <v>0.20499999999999963</v>
      </c>
    </row>
    <row r="32" spans="1:9" x14ac:dyDescent="0.2">
      <c r="A32">
        <v>12</v>
      </c>
      <c r="B32" s="4">
        <v>1.085</v>
      </c>
      <c r="C32" s="19">
        <v>1</v>
      </c>
      <c r="D32" s="21">
        <f>+B32*C32</f>
        <v>1.085</v>
      </c>
      <c r="E32" s="21"/>
      <c r="F32" s="21"/>
      <c r="G32" s="22"/>
      <c r="H32" s="24"/>
      <c r="I32" s="24"/>
    </row>
    <row r="33" spans="1:10" x14ac:dyDescent="0.2">
      <c r="D33" s="21"/>
      <c r="E33" s="21">
        <f>+A34-A32</f>
        <v>3</v>
      </c>
      <c r="F33" s="21">
        <f>+D34-D32</f>
        <v>2.6000000000000023E-2</v>
      </c>
      <c r="G33" s="22">
        <f>+F33/(E33*4)</f>
        <v>2.1666666666666687E-3</v>
      </c>
      <c r="H33" s="24">
        <f t="shared" si="0"/>
        <v>1.0833333333333344E-2</v>
      </c>
      <c r="I33" s="24">
        <f>+H33*E33*4</f>
        <v>0.13000000000000012</v>
      </c>
      <c r="J33" s="10"/>
    </row>
    <row r="34" spans="1:10" x14ac:dyDescent="0.2">
      <c r="A34">
        <v>15</v>
      </c>
      <c r="B34" s="4">
        <v>1.111</v>
      </c>
      <c r="C34" s="19">
        <v>1</v>
      </c>
      <c r="D34" s="21">
        <f>+B34*C34</f>
        <v>1.111</v>
      </c>
      <c r="E34" s="21"/>
      <c r="F34" s="21"/>
      <c r="G34" s="22"/>
      <c r="H34" s="24"/>
      <c r="I34" s="24"/>
    </row>
    <row r="35" spans="1:10" x14ac:dyDescent="0.2">
      <c r="D35" s="21"/>
      <c r="E35" s="21">
        <f>+A36-A34</f>
        <v>3</v>
      </c>
      <c r="F35" s="21">
        <f>+D36-D34</f>
        <v>2.4999999999999911E-2</v>
      </c>
      <c r="G35" s="22">
        <f>+F35/(E35*4)</f>
        <v>2.0833333333333259E-3</v>
      </c>
      <c r="H35" s="24">
        <f t="shared" si="0"/>
        <v>1.041666666666663E-2</v>
      </c>
      <c r="I35" s="24">
        <f>+H35*E35*4</f>
        <v>0.12499999999999956</v>
      </c>
    </row>
    <row r="36" spans="1:10" x14ac:dyDescent="0.2">
      <c r="A36">
        <v>18</v>
      </c>
      <c r="B36" s="4">
        <v>1.1359999999999999</v>
      </c>
      <c r="C36" s="19">
        <v>1</v>
      </c>
      <c r="D36" s="21">
        <f>+B36*C36</f>
        <v>1.1359999999999999</v>
      </c>
      <c r="E36" s="21"/>
      <c r="F36" s="21"/>
      <c r="G36" s="22"/>
      <c r="H36" s="24"/>
      <c r="I36" s="24"/>
    </row>
    <row r="37" spans="1:10" x14ac:dyDescent="0.2">
      <c r="C37" s="8"/>
      <c r="D37" s="21"/>
      <c r="E37" s="21"/>
      <c r="F37" s="21"/>
      <c r="G37" s="22"/>
      <c r="H37" s="24"/>
      <c r="I37" s="24"/>
    </row>
    <row r="38" spans="1:10" x14ac:dyDescent="0.2">
      <c r="C38" s="9"/>
      <c r="D38" s="21"/>
      <c r="E38" s="21"/>
      <c r="F38" s="21"/>
      <c r="G38" s="22"/>
      <c r="H38" s="23"/>
      <c r="I38" s="23"/>
    </row>
    <row r="39" spans="1:10" x14ac:dyDescent="0.2">
      <c r="D39" s="21"/>
      <c r="E39" s="21"/>
      <c r="F39" s="21"/>
      <c r="G39" s="22"/>
      <c r="H39" s="25" t="s">
        <v>13</v>
      </c>
      <c r="I39" s="25">
        <f>+SUM(I13:I35)</f>
        <v>5.68</v>
      </c>
    </row>
    <row r="40" spans="1:10" x14ac:dyDescent="0.2">
      <c r="D40" s="21"/>
      <c r="E40" s="21"/>
      <c r="F40" s="21"/>
      <c r="G40" s="22"/>
      <c r="H40" s="25" t="s">
        <v>24</v>
      </c>
      <c r="I40" s="25">
        <f>+SUM(I13:I27)</f>
        <v>5</v>
      </c>
    </row>
    <row r="41" spans="1:10" ht="38.25" x14ac:dyDescent="0.2">
      <c r="A41" s="32" t="s">
        <v>25</v>
      </c>
      <c r="B41" s="33" t="s">
        <v>26</v>
      </c>
      <c r="C41" s="32" t="s">
        <v>25</v>
      </c>
      <c r="D41" s="34" t="s">
        <v>26</v>
      </c>
      <c r="E41" s="35" t="s">
        <v>25</v>
      </c>
      <c r="F41" s="34" t="s">
        <v>26</v>
      </c>
      <c r="G41"/>
      <c r="H41"/>
      <c r="I41"/>
    </row>
    <row r="42" spans="1:10" x14ac:dyDescent="0.2">
      <c r="A42" s="36">
        <v>0</v>
      </c>
      <c r="B42" s="37"/>
      <c r="C42" s="36"/>
      <c r="D42" s="40"/>
      <c r="E42" s="43"/>
      <c r="F42" s="40"/>
      <c r="G42"/>
      <c r="H42"/>
      <c r="I42"/>
    </row>
    <row r="43" spans="1:10" x14ac:dyDescent="0.2">
      <c r="A43" s="38">
        <v>0.25</v>
      </c>
      <c r="B43" s="39">
        <f>H27</f>
        <v>8.2083333333333314E-2</v>
      </c>
      <c r="C43" s="41">
        <f>+A66+0.25</f>
        <v>6.25</v>
      </c>
      <c r="D43" s="42">
        <f>H29</f>
        <v>1.8333333333333351E-2</v>
      </c>
      <c r="E43" s="41">
        <f>+C66+0.25</f>
        <v>12.25</v>
      </c>
      <c r="F43" s="39">
        <f>H33</f>
        <v>1.0833333333333344E-2</v>
      </c>
      <c r="G43"/>
      <c r="H43"/>
      <c r="I43"/>
    </row>
    <row r="44" spans="1:10" x14ac:dyDescent="0.2">
      <c r="A44" s="38">
        <f>+A43+0.25</f>
        <v>0.5</v>
      </c>
      <c r="B44" s="39">
        <f>H27</f>
        <v>8.2083333333333314E-2</v>
      </c>
      <c r="C44" s="41">
        <f t="shared" ref="A44:E59" si="1">+C43+0.25</f>
        <v>6.5</v>
      </c>
      <c r="D44" s="39">
        <f>H29</f>
        <v>1.8333333333333351E-2</v>
      </c>
      <c r="E44" s="41">
        <f t="shared" si="1"/>
        <v>12.5</v>
      </c>
      <c r="F44" s="39">
        <f>H33</f>
        <v>1.0833333333333344E-2</v>
      </c>
      <c r="G44"/>
      <c r="H44"/>
      <c r="I44"/>
    </row>
    <row r="45" spans="1:10" x14ac:dyDescent="0.2">
      <c r="A45" s="38">
        <f t="shared" si="1"/>
        <v>0.75</v>
      </c>
      <c r="B45" s="39">
        <f>H25</f>
        <v>0.17375000000000002</v>
      </c>
      <c r="C45" s="41">
        <f t="shared" si="1"/>
        <v>6.75</v>
      </c>
      <c r="D45" s="39">
        <f>H29</f>
        <v>1.8333333333333351E-2</v>
      </c>
      <c r="E45" s="41">
        <f t="shared" si="1"/>
        <v>12.75</v>
      </c>
      <c r="F45" s="39">
        <f>H33</f>
        <v>1.0833333333333344E-2</v>
      </c>
      <c r="G45"/>
      <c r="H45"/>
      <c r="I45"/>
    </row>
    <row r="46" spans="1:10" x14ac:dyDescent="0.2">
      <c r="A46" s="38">
        <f t="shared" si="1"/>
        <v>1</v>
      </c>
      <c r="B46" s="39">
        <f>H25</f>
        <v>0.17375000000000002</v>
      </c>
      <c r="C46" s="41">
        <f t="shared" si="1"/>
        <v>7</v>
      </c>
      <c r="D46" s="39">
        <f>H29</f>
        <v>1.8333333333333351E-2</v>
      </c>
      <c r="E46" s="41">
        <f t="shared" si="1"/>
        <v>13</v>
      </c>
      <c r="F46" s="39">
        <f>H33</f>
        <v>1.0833333333333344E-2</v>
      </c>
      <c r="G46"/>
      <c r="H46"/>
      <c r="I46"/>
    </row>
    <row r="47" spans="1:10" x14ac:dyDescent="0.2">
      <c r="A47" s="38">
        <f t="shared" si="1"/>
        <v>1.25</v>
      </c>
      <c r="B47" s="39">
        <f>H23</f>
        <v>0.2475</v>
      </c>
      <c r="C47" s="41">
        <f t="shared" si="1"/>
        <v>7.25</v>
      </c>
      <c r="D47" s="39">
        <f>H29</f>
        <v>1.8333333333333351E-2</v>
      </c>
      <c r="E47" s="41">
        <f t="shared" si="1"/>
        <v>13.25</v>
      </c>
      <c r="F47" s="39">
        <f>H33</f>
        <v>1.0833333333333344E-2</v>
      </c>
      <c r="G47"/>
      <c r="H47"/>
      <c r="I47"/>
    </row>
    <row r="48" spans="1:10" x14ac:dyDescent="0.2">
      <c r="A48" s="38">
        <f t="shared" si="1"/>
        <v>1.5</v>
      </c>
      <c r="B48" s="39">
        <f>H23</f>
        <v>0.2475</v>
      </c>
      <c r="C48" s="41">
        <f t="shared" si="1"/>
        <v>7.5</v>
      </c>
      <c r="D48" s="39">
        <f>H29</f>
        <v>1.8333333333333351E-2</v>
      </c>
      <c r="E48" s="41">
        <f t="shared" si="1"/>
        <v>13.5</v>
      </c>
      <c r="F48" s="39">
        <f>H33</f>
        <v>1.0833333333333344E-2</v>
      </c>
      <c r="G48"/>
      <c r="H48"/>
      <c r="I48"/>
    </row>
    <row r="49" spans="1:9" x14ac:dyDescent="0.2">
      <c r="A49" s="38">
        <f t="shared" si="1"/>
        <v>1.75</v>
      </c>
      <c r="B49" s="39">
        <f>H19</f>
        <v>0.36500000000000005</v>
      </c>
      <c r="C49" s="41">
        <f t="shared" si="1"/>
        <v>7.75</v>
      </c>
      <c r="D49" s="39">
        <f>H29</f>
        <v>1.8333333333333351E-2</v>
      </c>
      <c r="E49" s="41">
        <f t="shared" si="1"/>
        <v>13.75</v>
      </c>
      <c r="F49" s="39">
        <f>H33</f>
        <v>1.0833333333333344E-2</v>
      </c>
      <c r="G49"/>
      <c r="H49"/>
      <c r="I49"/>
    </row>
    <row r="50" spans="1:9" x14ac:dyDescent="0.2">
      <c r="A50" s="38">
        <f t="shared" si="1"/>
        <v>2</v>
      </c>
      <c r="B50" s="39">
        <f>H17</f>
        <v>0.68</v>
      </c>
      <c r="C50" s="41">
        <f t="shared" si="1"/>
        <v>8</v>
      </c>
      <c r="D50" s="39">
        <f>H29</f>
        <v>1.8333333333333351E-2</v>
      </c>
      <c r="E50" s="41">
        <f t="shared" si="1"/>
        <v>14</v>
      </c>
      <c r="F50" s="39">
        <f>H33</f>
        <v>1.0833333333333344E-2</v>
      </c>
      <c r="G50"/>
      <c r="H50"/>
      <c r="I50"/>
    </row>
    <row r="51" spans="1:9" x14ac:dyDescent="0.2">
      <c r="A51" s="41">
        <f t="shared" si="1"/>
        <v>2.25</v>
      </c>
      <c r="B51" s="39">
        <f>H15</f>
        <v>0.96</v>
      </c>
      <c r="C51" s="41">
        <f t="shared" si="1"/>
        <v>8.25</v>
      </c>
      <c r="D51" s="39">
        <f>H29</f>
        <v>1.8333333333333351E-2</v>
      </c>
      <c r="E51" s="41">
        <f t="shared" si="1"/>
        <v>14.25</v>
      </c>
      <c r="F51" s="39">
        <f>H33</f>
        <v>1.0833333333333344E-2</v>
      </c>
      <c r="G51"/>
      <c r="H51"/>
      <c r="I51"/>
    </row>
    <row r="52" spans="1:9" x14ac:dyDescent="0.2">
      <c r="A52" s="38">
        <f t="shared" si="1"/>
        <v>2.5</v>
      </c>
      <c r="B52" s="39">
        <f>H21</f>
        <v>0.32500000000000001</v>
      </c>
      <c r="C52" s="41">
        <f t="shared" si="1"/>
        <v>8.5</v>
      </c>
      <c r="D52" s="39">
        <f>H29</f>
        <v>1.8333333333333351E-2</v>
      </c>
      <c r="E52" s="41">
        <f t="shared" si="1"/>
        <v>14.5</v>
      </c>
      <c r="F52" s="39">
        <f>H33</f>
        <v>1.0833333333333344E-2</v>
      </c>
      <c r="G52"/>
      <c r="H52" s="30"/>
      <c r="I52" s="31"/>
    </row>
    <row r="53" spans="1:9" x14ac:dyDescent="0.2">
      <c r="A53" s="38">
        <f t="shared" si="1"/>
        <v>2.75</v>
      </c>
      <c r="B53" s="39">
        <f>H23</f>
        <v>0.2475</v>
      </c>
      <c r="C53" s="41">
        <f t="shared" si="1"/>
        <v>8.75</v>
      </c>
      <c r="D53" s="39">
        <f>H31</f>
        <v>1.7083333333333301E-2</v>
      </c>
      <c r="E53" s="41">
        <f t="shared" si="1"/>
        <v>14.75</v>
      </c>
      <c r="F53" s="39">
        <f>H35</f>
        <v>1.041666666666663E-2</v>
      </c>
      <c r="G53"/>
      <c r="H53" s="30"/>
      <c r="I53" s="31"/>
    </row>
    <row r="54" spans="1:9" x14ac:dyDescent="0.2">
      <c r="A54" s="38">
        <f t="shared" si="1"/>
        <v>3</v>
      </c>
      <c r="B54" s="39">
        <f>H23</f>
        <v>0.2475</v>
      </c>
      <c r="C54" s="41">
        <f t="shared" si="1"/>
        <v>9</v>
      </c>
      <c r="D54" s="39">
        <f>H31</f>
        <v>1.7083333333333301E-2</v>
      </c>
      <c r="E54" s="41">
        <f t="shared" si="1"/>
        <v>15</v>
      </c>
      <c r="F54" s="39">
        <f>H35</f>
        <v>1.041666666666663E-2</v>
      </c>
      <c r="G54"/>
      <c r="H54" s="30"/>
      <c r="I54" s="31"/>
    </row>
    <row r="55" spans="1:9" x14ac:dyDescent="0.2">
      <c r="A55" s="38">
        <f t="shared" si="1"/>
        <v>3.25</v>
      </c>
      <c r="B55" s="39">
        <f>H25</f>
        <v>0.17375000000000002</v>
      </c>
      <c r="C55" s="41">
        <f t="shared" si="1"/>
        <v>9.25</v>
      </c>
      <c r="D55" s="39">
        <f>H31</f>
        <v>1.7083333333333301E-2</v>
      </c>
      <c r="E55" s="41">
        <f t="shared" si="1"/>
        <v>15.25</v>
      </c>
      <c r="F55" s="39">
        <f>H35</f>
        <v>1.041666666666663E-2</v>
      </c>
      <c r="G55"/>
      <c r="H55" s="30"/>
      <c r="I55" s="31"/>
    </row>
    <row r="56" spans="1:9" x14ac:dyDescent="0.2">
      <c r="A56" s="38">
        <f t="shared" si="1"/>
        <v>3.5</v>
      </c>
      <c r="B56" s="39">
        <f>H25</f>
        <v>0.17375000000000002</v>
      </c>
      <c r="C56" s="41">
        <f t="shared" si="1"/>
        <v>9.5</v>
      </c>
      <c r="D56" s="39">
        <f>H31</f>
        <v>1.7083333333333301E-2</v>
      </c>
      <c r="E56" s="41">
        <f t="shared" si="1"/>
        <v>15.5</v>
      </c>
      <c r="F56" s="39">
        <f>H35</f>
        <v>1.041666666666663E-2</v>
      </c>
      <c r="G56"/>
      <c r="H56"/>
      <c r="I56"/>
    </row>
    <row r="57" spans="1:9" x14ac:dyDescent="0.2">
      <c r="A57" s="38">
        <f t="shared" si="1"/>
        <v>3.75</v>
      </c>
      <c r="B57" s="39">
        <f>H27</f>
        <v>8.2083333333333314E-2</v>
      </c>
      <c r="C57" s="41">
        <f t="shared" si="1"/>
        <v>9.75</v>
      </c>
      <c r="D57" s="39">
        <f>H31</f>
        <v>1.7083333333333301E-2</v>
      </c>
      <c r="E57" s="41">
        <f t="shared" si="1"/>
        <v>15.75</v>
      </c>
      <c r="F57" s="39">
        <f>H35</f>
        <v>1.041666666666663E-2</v>
      </c>
      <c r="G57"/>
      <c r="H57"/>
      <c r="I57"/>
    </row>
    <row r="58" spans="1:9" x14ac:dyDescent="0.2">
      <c r="A58" s="38">
        <f t="shared" si="1"/>
        <v>4</v>
      </c>
      <c r="B58" s="39">
        <f>H27</f>
        <v>8.2083333333333314E-2</v>
      </c>
      <c r="C58" s="41">
        <f t="shared" si="1"/>
        <v>10</v>
      </c>
      <c r="D58" s="39">
        <f>H31</f>
        <v>1.7083333333333301E-2</v>
      </c>
      <c r="E58" s="41">
        <f t="shared" si="1"/>
        <v>16</v>
      </c>
      <c r="F58" s="39">
        <f>H35</f>
        <v>1.041666666666663E-2</v>
      </c>
      <c r="G58"/>
      <c r="H58"/>
      <c r="I58"/>
    </row>
    <row r="59" spans="1:9" x14ac:dyDescent="0.2">
      <c r="A59" s="38">
        <f t="shared" si="1"/>
        <v>4.25</v>
      </c>
      <c r="B59" s="39">
        <f>H27</f>
        <v>8.2083333333333314E-2</v>
      </c>
      <c r="C59" s="41">
        <f t="shared" si="1"/>
        <v>10.25</v>
      </c>
      <c r="D59" s="39">
        <f>H31</f>
        <v>1.7083333333333301E-2</v>
      </c>
      <c r="E59" s="41">
        <f t="shared" si="1"/>
        <v>16.25</v>
      </c>
      <c r="F59" s="39">
        <f>H35</f>
        <v>1.041666666666663E-2</v>
      </c>
      <c r="G59"/>
      <c r="H59"/>
      <c r="I59"/>
    </row>
    <row r="60" spans="1:9" x14ac:dyDescent="0.2">
      <c r="A60" s="38">
        <f t="shared" ref="A60:E66" si="2">+A59+0.25</f>
        <v>4.5</v>
      </c>
      <c r="B60" s="39">
        <f>H27</f>
        <v>8.2083333333333314E-2</v>
      </c>
      <c r="C60" s="41">
        <f t="shared" si="2"/>
        <v>10.5</v>
      </c>
      <c r="D60" s="39">
        <f>H31</f>
        <v>1.7083333333333301E-2</v>
      </c>
      <c r="E60" s="41">
        <f t="shared" si="2"/>
        <v>16.5</v>
      </c>
      <c r="F60" s="39">
        <f>H35</f>
        <v>1.041666666666663E-2</v>
      </c>
      <c r="G60"/>
      <c r="H60"/>
      <c r="I60"/>
    </row>
    <row r="61" spans="1:9" x14ac:dyDescent="0.2">
      <c r="A61" s="38">
        <f t="shared" si="2"/>
        <v>4.75</v>
      </c>
      <c r="B61" s="39">
        <f>H27</f>
        <v>8.2083333333333314E-2</v>
      </c>
      <c r="C61" s="41">
        <f t="shared" si="2"/>
        <v>10.75</v>
      </c>
      <c r="D61" s="39">
        <f>H31</f>
        <v>1.7083333333333301E-2</v>
      </c>
      <c r="E61" s="41">
        <f t="shared" si="2"/>
        <v>16.75</v>
      </c>
      <c r="F61" s="39">
        <f>H35</f>
        <v>1.041666666666663E-2</v>
      </c>
      <c r="G61"/>
      <c r="H61"/>
      <c r="I61"/>
    </row>
    <row r="62" spans="1:9" x14ac:dyDescent="0.2">
      <c r="A62" s="38">
        <f t="shared" si="2"/>
        <v>5</v>
      </c>
      <c r="B62" s="39">
        <f>H27</f>
        <v>8.2083333333333314E-2</v>
      </c>
      <c r="C62" s="41">
        <f t="shared" si="2"/>
        <v>11</v>
      </c>
      <c r="D62" s="39">
        <f>H31</f>
        <v>1.7083333333333301E-2</v>
      </c>
      <c r="E62" s="41">
        <f t="shared" si="2"/>
        <v>17</v>
      </c>
      <c r="F62" s="39">
        <f>H35</f>
        <v>1.041666666666663E-2</v>
      </c>
      <c r="G62"/>
      <c r="H62"/>
      <c r="I62"/>
    </row>
    <row r="63" spans="1:9" x14ac:dyDescent="0.2">
      <c r="A63" s="38">
        <f t="shared" si="2"/>
        <v>5.25</v>
      </c>
      <c r="B63" s="39">
        <f>H27</f>
        <v>8.2083333333333314E-2</v>
      </c>
      <c r="C63" s="41">
        <f t="shared" si="2"/>
        <v>11.25</v>
      </c>
      <c r="D63" s="39">
        <f>H31</f>
        <v>1.7083333333333301E-2</v>
      </c>
      <c r="E63" s="41">
        <f t="shared" si="2"/>
        <v>17.25</v>
      </c>
      <c r="F63" s="39">
        <f>H35</f>
        <v>1.041666666666663E-2</v>
      </c>
      <c r="G63"/>
      <c r="H63"/>
      <c r="I63"/>
    </row>
    <row r="64" spans="1:9" x14ac:dyDescent="0.2">
      <c r="A64" s="38">
        <f t="shared" si="2"/>
        <v>5.5</v>
      </c>
      <c r="B64" s="39">
        <f>H27</f>
        <v>8.2083333333333314E-2</v>
      </c>
      <c r="C64" s="41">
        <f t="shared" si="2"/>
        <v>11.5</v>
      </c>
      <c r="D64" s="39">
        <f>H31</f>
        <v>1.7083333333333301E-2</v>
      </c>
      <c r="E64" s="41">
        <f t="shared" si="2"/>
        <v>17.5</v>
      </c>
      <c r="F64" s="39">
        <f>H35</f>
        <v>1.041666666666663E-2</v>
      </c>
      <c r="G64"/>
      <c r="H64"/>
      <c r="I64"/>
    </row>
    <row r="65" spans="1:10" x14ac:dyDescent="0.2">
      <c r="A65" s="38">
        <f t="shared" si="2"/>
        <v>5.75</v>
      </c>
      <c r="B65" s="39">
        <f>H29</f>
        <v>1.8333333333333351E-2</v>
      </c>
      <c r="C65" s="41">
        <f t="shared" si="2"/>
        <v>11.75</v>
      </c>
      <c r="D65" s="39">
        <f>H33</f>
        <v>1.0833333333333344E-2</v>
      </c>
      <c r="E65" s="41">
        <f t="shared" si="2"/>
        <v>17.75</v>
      </c>
      <c r="F65" s="39">
        <f>H35</f>
        <v>1.041666666666663E-2</v>
      </c>
      <c r="G65"/>
      <c r="H65"/>
      <c r="I65"/>
    </row>
    <row r="66" spans="1:10" x14ac:dyDescent="0.2">
      <c r="A66" s="38">
        <f t="shared" si="2"/>
        <v>6</v>
      </c>
      <c r="B66" s="39">
        <f>H29</f>
        <v>1.8333333333333351E-2</v>
      </c>
      <c r="C66" s="41">
        <f t="shared" si="2"/>
        <v>12</v>
      </c>
      <c r="D66" s="39">
        <f>H33</f>
        <v>1.0833333333333344E-2</v>
      </c>
      <c r="E66" s="41">
        <f t="shared" si="2"/>
        <v>18</v>
      </c>
      <c r="F66" s="39">
        <f>H35</f>
        <v>1.041666666666663E-2</v>
      </c>
      <c r="G66"/>
      <c r="H66"/>
      <c r="I66"/>
    </row>
    <row r="67" spans="1:10" x14ac:dyDescent="0.2">
      <c r="J67" s="4"/>
    </row>
    <row r="68" spans="1:10" x14ac:dyDescent="0.2">
      <c r="J68" s="4"/>
    </row>
    <row r="69" spans="1:10" x14ac:dyDescent="0.2">
      <c r="J69" s="4"/>
    </row>
    <row r="70" spans="1:10" x14ac:dyDescent="0.2">
      <c r="J70" s="4"/>
    </row>
    <row r="71" spans="1:10" x14ac:dyDescent="0.2">
      <c r="J71" s="4"/>
    </row>
    <row r="72" spans="1:10" x14ac:dyDescent="0.2">
      <c r="J72" s="4"/>
    </row>
    <row r="73" spans="1:10" x14ac:dyDescent="0.2">
      <c r="J73" s="4"/>
    </row>
    <row r="74" spans="1:10" x14ac:dyDescent="0.2">
      <c r="J74" s="4"/>
    </row>
    <row r="75" spans="1:10" x14ac:dyDescent="0.2">
      <c r="J75" s="4"/>
    </row>
    <row r="76" spans="1:10" x14ac:dyDescent="0.2">
      <c r="J76" s="4"/>
    </row>
    <row r="77" spans="1:10" x14ac:dyDescent="0.2">
      <c r="J77" s="4"/>
    </row>
    <row r="78" spans="1:10" x14ac:dyDescent="0.2">
      <c r="J78" s="4"/>
    </row>
    <row r="79" spans="1:10" x14ac:dyDescent="0.2">
      <c r="J79" s="4"/>
    </row>
    <row r="80" spans="1:10" x14ac:dyDescent="0.2">
      <c r="J80" s="4"/>
    </row>
    <row r="81" spans="10:10" x14ac:dyDescent="0.2">
      <c r="J81" s="4"/>
    </row>
    <row r="82" spans="10:10" x14ac:dyDescent="0.2">
      <c r="J82" s="4"/>
    </row>
    <row r="83" spans="10:10" x14ac:dyDescent="0.2">
      <c r="J83" s="4"/>
    </row>
    <row r="84" spans="10:10" x14ac:dyDescent="0.2">
      <c r="J84" s="4"/>
    </row>
    <row r="85" spans="10:10" x14ac:dyDescent="0.2">
      <c r="J85" s="4"/>
    </row>
    <row r="86" spans="10:10" x14ac:dyDescent="0.2">
      <c r="J86" s="4"/>
    </row>
    <row r="87" spans="10:10" x14ac:dyDescent="0.2">
      <c r="J87" s="4"/>
    </row>
    <row r="88" spans="10:10" x14ac:dyDescent="0.2">
      <c r="J88" s="4"/>
    </row>
    <row r="89" spans="10:10" x14ac:dyDescent="0.2">
      <c r="J89" s="4"/>
    </row>
    <row r="90" spans="10:10" x14ac:dyDescent="0.2">
      <c r="J90" s="4"/>
    </row>
    <row r="101" spans="2:3" x14ac:dyDescent="0.2">
      <c r="B101"/>
      <c r="C101" s="4"/>
    </row>
    <row r="102" spans="2:3" x14ac:dyDescent="0.2">
      <c r="B102"/>
      <c r="C102" s="4"/>
    </row>
    <row r="103" spans="2:3" x14ac:dyDescent="0.2">
      <c r="B103"/>
      <c r="C103" s="4"/>
    </row>
    <row r="104" spans="2:3" x14ac:dyDescent="0.2">
      <c r="B104"/>
      <c r="C104" s="4"/>
    </row>
    <row r="105" spans="2:3" x14ac:dyDescent="0.2">
      <c r="B105"/>
      <c r="C105" s="4"/>
    </row>
    <row r="106" spans="2:3" x14ac:dyDescent="0.2">
      <c r="B106"/>
      <c r="C106" s="4"/>
    </row>
    <row r="107" spans="2:3" x14ac:dyDescent="0.2">
      <c r="B107"/>
      <c r="C107" s="4"/>
    </row>
    <row r="108" spans="2:3" x14ac:dyDescent="0.2">
      <c r="B108"/>
      <c r="C108" s="4"/>
    </row>
    <row r="109" spans="2:3" x14ac:dyDescent="0.2">
      <c r="B109"/>
      <c r="C109" s="4"/>
    </row>
    <row r="110" spans="2:3" x14ac:dyDescent="0.2">
      <c r="B110"/>
      <c r="C110" s="4"/>
    </row>
    <row r="111" spans="2:3" x14ac:dyDescent="0.2">
      <c r="B111"/>
      <c r="C111" s="4"/>
    </row>
    <row r="112" spans="2:3" x14ac:dyDescent="0.2">
      <c r="B112"/>
      <c r="C112" s="4"/>
    </row>
    <row r="113" spans="2:3" x14ac:dyDescent="0.2">
      <c r="B113"/>
      <c r="C113" s="4"/>
    </row>
    <row r="114" spans="2:3" x14ac:dyDescent="0.2">
      <c r="B114"/>
      <c r="C114" s="4"/>
    </row>
    <row r="115" spans="2:3" x14ac:dyDescent="0.2">
      <c r="B115"/>
      <c r="C115" s="4"/>
    </row>
    <row r="116" spans="2:3" x14ac:dyDescent="0.2">
      <c r="B116"/>
      <c r="C116" s="4"/>
    </row>
    <row r="117" spans="2:3" x14ac:dyDescent="0.2">
      <c r="B117"/>
      <c r="C117" s="4"/>
    </row>
    <row r="118" spans="2:3" x14ac:dyDescent="0.2">
      <c r="B118"/>
      <c r="C118" s="4"/>
    </row>
    <row r="119" spans="2:3" x14ac:dyDescent="0.2">
      <c r="B119"/>
      <c r="C119" s="4"/>
    </row>
    <row r="120" spans="2:3" x14ac:dyDescent="0.2">
      <c r="B120"/>
      <c r="C120" s="4"/>
    </row>
    <row r="121" spans="2:3" x14ac:dyDescent="0.2">
      <c r="B121"/>
      <c r="C121" s="4"/>
    </row>
    <row r="122" spans="2:3" x14ac:dyDescent="0.2">
      <c r="B122"/>
      <c r="C122" s="4"/>
    </row>
    <row r="123" spans="2:3" x14ac:dyDescent="0.2">
      <c r="B123"/>
      <c r="C123" s="4"/>
    </row>
    <row r="124" spans="2:3" x14ac:dyDescent="0.2">
      <c r="B124"/>
      <c r="C124" s="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workbookViewId="0">
      <selection activeCell="K3" sqref="K3"/>
    </sheetView>
  </sheetViews>
  <sheetFormatPr defaultRowHeight="12.75" x14ac:dyDescent="0.2"/>
  <cols>
    <col min="2" max="2" width="12.28515625" style="4" customWidth="1"/>
  </cols>
  <sheetData>
    <row r="1" spans="1:2" ht="38.25" x14ac:dyDescent="0.2">
      <c r="A1" s="44" t="s">
        <v>25</v>
      </c>
      <c r="B1" s="45" t="s">
        <v>26</v>
      </c>
    </row>
    <row r="2" spans="1:2" x14ac:dyDescent="0.2">
      <c r="A2" s="46">
        <v>0</v>
      </c>
      <c r="B2" s="47"/>
    </row>
    <row r="3" spans="1:2" x14ac:dyDescent="0.2">
      <c r="A3" s="46">
        <v>0.25</v>
      </c>
      <c r="B3" s="47">
        <f>'Region 3 6-hr Hyetograph Data'!B43</f>
        <v>8.2083333333333314E-2</v>
      </c>
    </row>
    <row r="4" spans="1:2" x14ac:dyDescent="0.2">
      <c r="A4" s="46">
        <f>A3+0.25</f>
        <v>0.5</v>
      </c>
      <c r="B4" s="47">
        <f>'Region 3 6-hr Hyetograph Data'!B44</f>
        <v>8.2083333333333314E-2</v>
      </c>
    </row>
    <row r="5" spans="1:2" x14ac:dyDescent="0.2">
      <c r="A5" s="46">
        <f t="shared" ref="A5:A68" si="0">A4+0.25</f>
        <v>0.75</v>
      </c>
      <c r="B5" s="47">
        <f>'Region 3 6-hr Hyetograph Data'!B45</f>
        <v>0.17375000000000002</v>
      </c>
    </row>
    <row r="6" spans="1:2" x14ac:dyDescent="0.2">
      <c r="A6" s="46">
        <f t="shared" si="0"/>
        <v>1</v>
      </c>
      <c r="B6" s="47">
        <f>'Region 3 6-hr Hyetograph Data'!B46</f>
        <v>0.17375000000000002</v>
      </c>
    </row>
    <row r="7" spans="1:2" x14ac:dyDescent="0.2">
      <c r="A7" s="46">
        <f t="shared" si="0"/>
        <v>1.25</v>
      </c>
      <c r="B7" s="47">
        <f>'Region 3 6-hr Hyetograph Data'!B47</f>
        <v>0.2475</v>
      </c>
    </row>
    <row r="8" spans="1:2" x14ac:dyDescent="0.2">
      <c r="A8" s="46">
        <f t="shared" si="0"/>
        <v>1.5</v>
      </c>
      <c r="B8" s="47">
        <f>'Region 3 6-hr Hyetograph Data'!B48</f>
        <v>0.2475</v>
      </c>
    </row>
    <row r="9" spans="1:2" x14ac:dyDescent="0.2">
      <c r="A9" s="46">
        <f t="shared" si="0"/>
        <v>1.75</v>
      </c>
      <c r="B9" s="47">
        <f>'Region 3 6-hr Hyetograph Data'!B49</f>
        <v>0.36500000000000005</v>
      </c>
    </row>
    <row r="10" spans="1:2" x14ac:dyDescent="0.2">
      <c r="A10" s="46">
        <f t="shared" si="0"/>
        <v>2</v>
      </c>
      <c r="B10" s="47">
        <f>'Region 3 6-hr Hyetograph Data'!B50</f>
        <v>0.68</v>
      </c>
    </row>
    <row r="11" spans="1:2" x14ac:dyDescent="0.2">
      <c r="A11" s="46">
        <f t="shared" si="0"/>
        <v>2.25</v>
      </c>
      <c r="B11" s="47">
        <f>'Region 3 6-hr Hyetograph Data'!B51</f>
        <v>0.96</v>
      </c>
    </row>
    <row r="12" spans="1:2" x14ac:dyDescent="0.2">
      <c r="A12" s="46">
        <f t="shared" si="0"/>
        <v>2.5</v>
      </c>
      <c r="B12" s="47">
        <f>'Region 3 6-hr Hyetograph Data'!B52</f>
        <v>0.32500000000000001</v>
      </c>
    </row>
    <row r="13" spans="1:2" x14ac:dyDescent="0.2">
      <c r="A13" s="46">
        <f t="shared" si="0"/>
        <v>2.75</v>
      </c>
      <c r="B13" s="47">
        <f>'Region 3 6-hr Hyetograph Data'!B53</f>
        <v>0.2475</v>
      </c>
    </row>
    <row r="14" spans="1:2" x14ac:dyDescent="0.2">
      <c r="A14" s="46">
        <f t="shared" si="0"/>
        <v>3</v>
      </c>
      <c r="B14" s="47">
        <f>'Region 3 6-hr Hyetograph Data'!B54</f>
        <v>0.2475</v>
      </c>
    </row>
    <row r="15" spans="1:2" x14ac:dyDescent="0.2">
      <c r="A15" s="46">
        <f t="shared" si="0"/>
        <v>3.25</v>
      </c>
      <c r="B15" s="47">
        <f>'Region 3 6-hr Hyetograph Data'!B55</f>
        <v>0.17375000000000002</v>
      </c>
    </row>
    <row r="16" spans="1:2" x14ac:dyDescent="0.2">
      <c r="A16" s="46">
        <f t="shared" si="0"/>
        <v>3.5</v>
      </c>
      <c r="B16" s="47">
        <f>'Region 3 6-hr Hyetograph Data'!B56</f>
        <v>0.17375000000000002</v>
      </c>
    </row>
    <row r="17" spans="1:2" x14ac:dyDescent="0.2">
      <c r="A17" s="46">
        <f t="shared" si="0"/>
        <v>3.75</v>
      </c>
      <c r="B17" s="47">
        <f>'Region 3 6-hr Hyetograph Data'!B57</f>
        <v>8.2083333333333314E-2</v>
      </c>
    </row>
    <row r="18" spans="1:2" x14ac:dyDescent="0.2">
      <c r="A18" s="46">
        <f t="shared" si="0"/>
        <v>4</v>
      </c>
      <c r="B18" s="47">
        <f>'Region 3 6-hr Hyetograph Data'!B58</f>
        <v>8.2083333333333314E-2</v>
      </c>
    </row>
    <row r="19" spans="1:2" x14ac:dyDescent="0.2">
      <c r="A19" s="46">
        <f t="shared" si="0"/>
        <v>4.25</v>
      </c>
      <c r="B19" s="47">
        <f>'Region 3 6-hr Hyetograph Data'!B59</f>
        <v>8.2083333333333314E-2</v>
      </c>
    </row>
    <row r="20" spans="1:2" x14ac:dyDescent="0.2">
      <c r="A20" s="46">
        <f t="shared" si="0"/>
        <v>4.5</v>
      </c>
      <c r="B20" s="47">
        <f>'Region 3 6-hr Hyetograph Data'!B60</f>
        <v>8.2083333333333314E-2</v>
      </c>
    </row>
    <row r="21" spans="1:2" x14ac:dyDescent="0.2">
      <c r="A21" s="46">
        <f t="shared" si="0"/>
        <v>4.75</v>
      </c>
      <c r="B21" s="47">
        <f>'Region 3 6-hr Hyetograph Data'!B61</f>
        <v>8.2083333333333314E-2</v>
      </c>
    </row>
    <row r="22" spans="1:2" x14ac:dyDescent="0.2">
      <c r="A22" s="46">
        <f t="shared" si="0"/>
        <v>5</v>
      </c>
      <c r="B22" s="47">
        <f>'Region 3 6-hr Hyetograph Data'!B62</f>
        <v>8.2083333333333314E-2</v>
      </c>
    </row>
    <row r="23" spans="1:2" x14ac:dyDescent="0.2">
      <c r="A23" s="46">
        <f t="shared" si="0"/>
        <v>5.25</v>
      </c>
      <c r="B23" s="47">
        <f>'Region 3 6-hr Hyetograph Data'!B63</f>
        <v>8.2083333333333314E-2</v>
      </c>
    </row>
    <row r="24" spans="1:2" x14ac:dyDescent="0.2">
      <c r="A24" s="46">
        <f t="shared" si="0"/>
        <v>5.5</v>
      </c>
      <c r="B24" s="47">
        <f>'Region 3 6-hr Hyetograph Data'!B64</f>
        <v>8.2083333333333314E-2</v>
      </c>
    </row>
    <row r="25" spans="1:2" x14ac:dyDescent="0.2">
      <c r="A25" s="46">
        <f t="shared" si="0"/>
        <v>5.75</v>
      </c>
      <c r="B25" s="47">
        <f>'Region 3 6-hr Hyetograph Data'!B65</f>
        <v>1.8333333333333351E-2</v>
      </c>
    </row>
    <row r="26" spans="1:2" x14ac:dyDescent="0.2">
      <c r="A26" s="46">
        <f t="shared" si="0"/>
        <v>6</v>
      </c>
      <c r="B26" s="47">
        <f>'Region 3 6-hr Hyetograph Data'!B66</f>
        <v>1.8333333333333351E-2</v>
      </c>
    </row>
    <row r="27" spans="1:2" x14ac:dyDescent="0.2">
      <c r="A27" s="46">
        <f t="shared" si="0"/>
        <v>6.25</v>
      </c>
      <c r="B27" s="47">
        <f>'Region 3 6-hr Hyetograph Data'!D43</f>
        <v>1.8333333333333351E-2</v>
      </c>
    </row>
    <row r="28" spans="1:2" x14ac:dyDescent="0.2">
      <c r="A28" s="46">
        <f t="shared" si="0"/>
        <v>6.5</v>
      </c>
      <c r="B28" s="47">
        <f>'Region 3 6-hr Hyetograph Data'!D44</f>
        <v>1.8333333333333351E-2</v>
      </c>
    </row>
    <row r="29" spans="1:2" x14ac:dyDescent="0.2">
      <c r="A29" s="46">
        <f t="shared" si="0"/>
        <v>6.75</v>
      </c>
      <c r="B29" s="47">
        <f>'Region 3 6-hr Hyetograph Data'!D45</f>
        <v>1.8333333333333351E-2</v>
      </c>
    </row>
    <row r="30" spans="1:2" x14ac:dyDescent="0.2">
      <c r="A30" s="46">
        <f t="shared" si="0"/>
        <v>7</v>
      </c>
      <c r="B30" s="47">
        <f>'Region 3 6-hr Hyetograph Data'!D46</f>
        <v>1.8333333333333351E-2</v>
      </c>
    </row>
    <row r="31" spans="1:2" x14ac:dyDescent="0.2">
      <c r="A31" s="46">
        <f t="shared" si="0"/>
        <v>7.25</v>
      </c>
      <c r="B31" s="47">
        <f>'Region 3 6-hr Hyetograph Data'!D47</f>
        <v>1.8333333333333351E-2</v>
      </c>
    </row>
    <row r="32" spans="1:2" x14ac:dyDescent="0.2">
      <c r="A32" s="46">
        <f t="shared" si="0"/>
        <v>7.5</v>
      </c>
      <c r="B32" s="47">
        <f>'Region 3 6-hr Hyetograph Data'!D48</f>
        <v>1.8333333333333351E-2</v>
      </c>
    </row>
    <row r="33" spans="1:2" x14ac:dyDescent="0.2">
      <c r="A33" s="46">
        <f t="shared" si="0"/>
        <v>7.75</v>
      </c>
      <c r="B33" s="47">
        <f>'Region 3 6-hr Hyetograph Data'!D49</f>
        <v>1.8333333333333351E-2</v>
      </c>
    </row>
    <row r="34" spans="1:2" x14ac:dyDescent="0.2">
      <c r="A34" s="46">
        <f t="shared" si="0"/>
        <v>8</v>
      </c>
      <c r="B34" s="47">
        <f>'Region 3 6-hr Hyetograph Data'!D50</f>
        <v>1.8333333333333351E-2</v>
      </c>
    </row>
    <row r="35" spans="1:2" x14ac:dyDescent="0.2">
      <c r="A35" s="46">
        <f t="shared" si="0"/>
        <v>8.25</v>
      </c>
      <c r="B35" s="47">
        <f>'Region 3 6-hr Hyetograph Data'!D51</f>
        <v>1.8333333333333351E-2</v>
      </c>
    </row>
    <row r="36" spans="1:2" x14ac:dyDescent="0.2">
      <c r="A36" s="46">
        <f t="shared" si="0"/>
        <v>8.5</v>
      </c>
      <c r="B36" s="47">
        <f>'Region 3 6-hr Hyetograph Data'!D52</f>
        <v>1.8333333333333351E-2</v>
      </c>
    </row>
    <row r="37" spans="1:2" x14ac:dyDescent="0.2">
      <c r="A37" s="46">
        <f t="shared" si="0"/>
        <v>8.75</v>
      </c>
      <c r="B37" s="47">
        <f>'Region 3 6-hr Hyetograph Data'!D53</f>
        <v>1.7083333333333301E-2</v>
      </c>
    </row>
    <row r="38" spans="1:2" x14ac:dyDescent="0.2">
      <c r="A38" s="46">
        <f t="shared" si="0"/>
        <v>9</v>
      </c>
      <c r="B38" s="47">
        <f>'Region 3 6-hr Hyetograph Data'!D54</f>
        <v>1.7083333333333301E-2</v>
      </c>
    </row>
    <row r="39" spans="1:2" x14ac:dyDescent="0.2">
      <c r="A39" s="46">
        <f t="shared" si="0"/>
        <v>9.25</v>
      </c>
      <c r="B39" s="47">
        <f>'Region 3 6-hr Hyetograph Data'!D55</f>
        <v>1.7083333333333301E-2</v>
      </c>
    </row>
    <row r="40" spans="1:2" x14ac:dyDescent="0.2">
      <c r="A40" s="46">
        <f t="shared" si="0"/>
        <v>9.5</v>
      </c>
      <c r="B40" s="47">
        <f>'Region 3 6-hr Hyetograph Data'!D56</f>
        <v>1.7083333333333301E-2</v>
      </c>
    </row>
    <row r="41" spans="1:2" x14ac:dyDescent="0.2">
      <c r="A41" s="46">
        <f t="shared" si="0"/>
        <v>9.75</v>
      </c>
      <c r="B41" s="47">
        <f>'Region 3 6-hr Hyetograph Data'!D57</f>
        <v>1.7083333333333301E-2</v>
      </c>
    </row>
    <row r="42" spans="1:2" x14ac:dyDescent="0.2">
      <c r="A42" s="46">
        <f t="shared" si="0"/>
        <v>10</v>
      </c>
      <c r="B42" s="47">
        <f>'Region 3 6-hr Hyetograph Data'!D58</f>
        <v>1.7083333333333301E-2</v>
      </c>
    </row>
    <row r="43" spans="1:2" x14ac:dyDescent="0.2">
      <c r="A43" s="46">
        <f t="shared" si="0"/>
        <v>10.25</v>
      </c>
      <c r="B43" s="47">
        <f>'Region 3 6-hr Hyetograph Data'!D59</f>
        <v>1.7083333333333301E-2</v>
      </c>
    </row>
    <row r="44" spans="1:2" x14ac:dyDescent="0.2">
      <c r="A44" s="46">
        <f t="shared" si="0"/>
        <v>10.5</v>
      </c>
      <c r="B44" s="47">
        <f>'Region 3 6-hr Hyetograph Data'!D60</f>
        <v>1.7083333333333301E-2</v>
      </c>
    </row>
    <row r="45" spans="1:2" x14ac:dyDescent="0.2">
      <c r="A45" s="46">
        <f t="shared" si="0"/>
        <v>10.75</v>
      </c>
      <c r="B45" s="47">
        <f>'Region 3 6-hr Hyetograph Data'!D61</f>
        <v>1.7083333333333301E-2</v>
      </c>
    </row>
    <row r="46" spans="1:2" x14ac:dyDescent="0.2">
      <c r="A46" s="46">
        <f t="shared" si="0"/>
        <v>11</v>
      </c>
      <c r="B46" s="47">
        <f>'Region 3 6-hr Hyetograph Data'!D62</f>
        <v>1.7083333333333301E-2</v>
      </c>
    </row>
    <row r="47" spans="1:2" x14ac:dyDescent="0.2">
      <c r="A47" s="46">
        <f t="shared" si="0"/>
        <v>11.25</v>
      </c>
      <c r="B47" s="47">
        <f>'Region 3 6-hr Hyetograph Data'!D63</f>
        <v>1.7083333333333301E-2</v>
      </c>
    </row>
    <row r="48" spans="1:2" x14ac:dyDescent="0.2">
      <c r="A48" s="46">
        <f t="shared" si="0"/>
        <v>11.5</v>
      </c>
      <c r="B48" s="47">
        <f>'Region 3 6-hr Hyetograph Data'!D64</f>
        <v>1.7083333333333301E-2</v>
      </c>
    </row>
    <row r="49" spans="1:2" x14ac:dyDescent="0.2">
      <c r="A49" s="46">
        <f t="shared" si="0"/>
        <v>11.75</v>
      </c>
      <c r="B49" s="47">
        <f>'Region 3 6-hr Hyetograph Data'!D65</f>
        <v>1.0833333333333344E-2</v>
      </c>
    </row>
    <row r="50" spans="1:2" x14ac:dyDescent="0.2">
      <c r="A50" s="46">
        <f t="shared" si="0"/>
        <v>12</v>
      </c>
      <c r="B50" s="47">
        <f>'Region 3 6-hr Hyetograph Data'!D66</f>
        <v>1.0833333333333344E-2</v>
      </c>
    </row>
    <row r="51" spans="1:2" x14ac:dyDescent="0.2">
      <c r="A51" s="46">
        <f t="shared" si="0"/>
        <v>12.25</v>
      </c>
      <c r="B51" s="47">
        <f>'Region 3 6-hr Hyetograph Data'!F43</f>
        <v>1.0833333333333344E-2</v>
      </c>
    </row>
    <row r="52" spans="1:2" x14ac:dyDescent="0.2">
      <c r="A52" s="46">
        <f t="shared" si="0"/>
        <v>12.5</v>
      </c>
      <c r="B52" s="47">
        <f>'Region 3 6-hr Hyetograph Data'!F44</f>
        <v>1.0833333333333344E-2</v>
      </c>
    </row>
    <row r="53" spans="1:2" x14ac:dyDescent="0.2">
      <c r="A53" s="46">
        <f t="shared" si="0"/>
        <v>12.75</v>
      </c>
      <c r="B53" s="47">
        <f>'Region 3 6-hr Hyetograph Data'!F45</f>
        <v>1.0833333333333344E-2</v>
      </c>
    </row>
    <row r="54" spans="1:2" x14ac:dyDescent="0.2">
      <c r="A54" s="46">
        <f t="shared" si="0"/>
        <v>13</v>
      </c>
      <c r="B54" s="47">
        <f>'Region 3 6-hr Hyetograph Data'!F46</f>
        <v>1.0833333333333344E-2</v>
      </c>
    </row>
    <row r="55" spans="1:2" x14ac:dyDescent="0.2">
      <c r="A55" s="46">
        <f t="shared" si="0"/>
        <v>13.25</v>
      </c>
      <c r="B55" s="47">
        <f>'Region 3 6-hr Hyetograph Data'!F47</f>
        <v>1.0833333333333344E-2</v>
      </c>
    </row>
    <row r="56" spans="1:2" x14ac:dyDescent="0.2">
      <c r="A56" s="46">
        <f t="shared" si="0"/>
        <v>13.5</v>
      </c>
      <c r="B56" s="47">
        <f>'Region 3 6-hr Hyetograph Data'!F48</f>
        <v>1.0833333333333344E-2</v>
      </c>
    </row>
    <row r="57" spans="1:2" x14ac:dyDescent="0.2">
      <c r="A57" s="46">
        <f t="shared" si="0"/>
        <v>13.75</v>
      </c>
      <c r="B57" s="47">
        <f>'Region 3 6-hr Hyetograph Data'!F49</f>
        <v>1.0833333333333344E-2</v>
      </c>
    </row>
    <row r="58" spans="1:2" x14ac:dyDescent="0.2">
      <c r="A58" s="46">
        <f t="shared" si="0"/>
        <v>14</v>
      </c>
      <c r="B58" s="47">
        <f>'Region 3 6-hr Hyetograph Data'!F50</f>
        <v>1.0833333333333344E-2</v>
      </c>
    </row>
    <row r="59" spans="1:2" x14ac:dyDescent="0.2">
      <c r="A59" s="46">
        <f t="shared" si="0"/>
        <v>14.25</v>
      </c>
      <c r="B59" s="47">
        <f>'Region 3 6-hr Hyetograph Data'!F51</f>
        <v>1.0833333333333344E-2</v>
      </c>
    </row>
    <row r="60" spans="1:2" x14ac:dyDescent="0.2">
      <c r="A60" s="46">
        <f t="shared" si="0"/>
        <v>14.5</v>
      </c>
      <c r="B60" s="47">
        <f>'Region 3 6-hr Hyetograph Data'!F52</f>
        <v>1.0833333333333344E-2</v>
      </c>
    </row>
    <row r="61" spans="1:2" x14ac:dyDescent="0.2">
      <c r="A61" s="46">
        <f t="shared" si="0"/>
        <v>14.75</v>
      </c>
      <c r="B61" s="47">
        <f>'Region 3 6-hr Hyetograph Data'!F53</f>
        <v>1.041666666666663E-2</v>
      </c>
    </row>
    <row r="62" spans="1:2" x14ac:dyDescent="0.2">
      <c r="A62" s="46">
        <f t="shared" si="0"/>
        <v>15</v>
      </c>
      <c r="B62" s="47">
        <f>'Region 3 6-hr Hyetograph Data'!F54</f>
        <v>1.041666666666663E-2</v>
      </c>
    </row>
    <row r="63" spans="1:2" x14ac:dyDescent="0.2">
      <c r="A63" s="46">
        <f t="shared" si="0"/>
        <v>15.25</v>
      </c>
      <c r="B63" s="47">
        <f>'Region 3 6-hr Hyetograph Data'!F55</f>
        <v>1.041666666666663E-2</v>
      </c>
    </row>
    <row r="64" spans="1:2" x14ac:dyDescent="0.2">
      <c r="A64" s="46">
        <f t="shared" si="0"/>
        <v>15.5</v>
      </c>
      <c r="B64" s="47">
        <f>'Region 3 6-hr Hyetograph Data'!F56</f>
        <v>1.041666666666663E-2</v>
      </c>
    </row>
    <row r="65" spans="1:2" x14ac:dyDescent="0.2">
      <c r="A65" s="46">
        <f t="shared" si="0"/>
        <v>15.75</v>
      </c>
      <c r="B65" s="47">
        <f>'Region 3 6-hr Hyetograph Data'!F57</f>
        <v>1.041666666666663E-2</v>
      </c>
    </row>
    <row r="66" spans="1:2" x14ac:dyDescent="0.2">
      <c r="A66" s="46">
        <f t="shared" si="0"/>
        <v>16</v>
      </c>
      <c r="B66" s="47">
        <f>'Region 3 6-hr Hyetograph Data'!F58</f>
        <v>1.041666666666663E-2</v>
      </c>
    </row>
    <row r="67" spans="1:2" x14ac:dyDescent="0.2">
      <c r="A67" s="46">
        <f t="shared" si="0"/>
        <v>16.25</v>
      </c>
      <c r="B67" s="47">
        <f>'Region 3 6-hr Hyetograph Data'!F59</f>
        <v>1.041666666666663E-2</v>
      </c>
    </row>
    <row r="68" spans="1:2" x14ac:dyDescent="0.2">
      <c r="A68" s="46">
        <f t="shared" si="0"/>
        <v>16.5</v>
      </c>
      <c r="B68" s="47">
        <f>'Region 3 6-hr Hyetograph Data'!F60</f>
        <v>1.041666666666663E-2</v>
      </c>
    </row>
    <row r="69" spans="1:2" x14ac:dyDescent="0.2">
      <c r="A69" s="46">
        <f t="shared" ref="A69:A74" si="1">A68+0.25</f>
        <v>16.75</v>
      </c>
      <c r="B69" s="47">
        <f>'Region 3 6-hr Hyetograph Data'!F61</f>
        <v>1.041666666666663E-2</v>
      </c>
    </row>
    <row r="70" spans="1:2" x14ac:dyDescent="0.2">
      <c r="A70" s="46">
        <f t="shared" si="1"/>
        <v>17</v>
      </c>
      <c r="B70" s="47">
        <f>'Region 3 6-hr Hyetograph Data'!F62</f>
        <v>1.041666666666663E-2</v>
      </c>
    </row>
    <row r="71" spans="1:2" x14ac:dyDescent="0.2">
      <c r="A71" s="46">
        <f t="shared" si="1"/>
        <v>17.25</v>
      </c>
      <c r="B71" s="47">
        <f>'Region 3 6-hr Hyetograph Data'!F63</f>
        <v>1.041666666666663E-2</v>
      </c>
    </row>
    <row r="72" spans="1:2" x14ac:dyDescent="0.2">
      <c r="A72" s="46">
        <f t="shared" si="1"/>
        <v>17.5</v>
      </c>
      <c r="B72" s="47">
        <f>'Region 3 6-hr Hyetograph Data'!F64</f>
        <v>1.041666666666663E-2</v>
      </c>
    </row>
    <row r="73" spans="1:2" x14ac:dyDescent="0.2">
      <c r="A73" s="46">
        <f t="shared" si="1"/>
        <v>17.75</v>
      </c>
      <c r="B73" s="47">
        <f>'Region 3 6-hr Hyetograph Data'!F65</f>
        <v>1.041666666666663E-2</v>
      </c>
    </row>
    <row r="74" spans="1:2" x14ac:dyDescent="0.2">
      <c r="A74" s="46">
        <f t="shared" si="1"/>
        <v>18</v>
      </c>
      <c r="B74" s="47">
        <f>'Region 3 6-hr Hyetograph Data'!F66</f>
        <v>1.041666666666663E-2</v>
      </c>
    </row>
    <row r="76" spans="1:2" x14ac:dyDescent="0.2">
      <c r="A76" s="3" t="s">
        <v>27</v>
      </c>
      <c r="B76" s="5">
        <f>+SUM(B3:B74)</f>
        <v>5.5366666666666671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 - INSTRUCTIONS</vt:lpstr>
      <vt:lpstr>Region 1 6-hr Hyetograph Data</vt:lpstr>
      <vt:lpstr>Region 1 6-hr Hyetograph plot</vt:lpstr>
      <vt:lpstr>Region 2 6-hr Hyetograph Data</vt:lpstr>
      <vt:lpstr>Region 2 6-hr Hyetograph plot</vt:lpstr>
      <vt:lpstr>Region 3 6-hr Hyetograph Data</vt:lpstr>
      <vt:lpstr>Region 3 6-hr Hyetograph plot</vt:lpstr>
    </vt:vector>
  </TitlesOfParts>
  <Company>dnrc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Lemieux</dc:creator>
  <cp:lastModifiedBy>Gary Fischer</cp:lastModifiedBy>
  <cp:lastPrinted>2008-06-24T22:51:37Z</cp:lastPrinted>
  <dcterms:created xsi:type="dcterms:W3CDTF">2008-01-02T19:04:04Z</dcterms:created>
  <dcterms:modified xsi:type="dcterms:W3CDTF">2020-04-02T17:27:23Z</dcterms:modified>
</cp:coreProperties>
</file>