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10395" windowHeight="8640" tabRatio="889"/>
  </bookViews>
  <sheets>
    <sheet name="START HERE - INSTRUCTIONS" sheetId="16" r:id="rId1"/>
    <sheet name="Region 1 24-hr Hyetograph Data" sheetId="7" r:id="rId2"/>
    <sheet name="Region 1 24-hr Hyetograph Plot" sheetId="11" r:id="rId3"/>
    <sheet name="Region 2 24-hr Hyetograph Data" sheetId="9" r:id="rId4"/>
    <sheet name="Region 2 24-hr Hyetograph Plot" sheetId="12" r:id="rId5"/>
    <sheet name="Region 3 24-hr Hyetograph Data" sheetId="10" r:id="rId6"/>
    <sheet name="Region 3 24-hr Hyetograph Plot" sheetId="13" r:id="rId7"/>
  </sheets>
  <calcPr calcId="145621"/>
</workbook>
</file>

<file path=xl/calcChain.xml><?xml version="1.0" encoding="utf-8"?>
<calcChain xmlns="http://schemas.openxmlformats.org/spreadsheetml/2006/main">
  <c r="B74" i="13" l="1"/>
  <c r="B73" i="13"/>
  <c r="B72"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B4" i="13"/>
  <c r="B3" i="13"/>
  <c r="B74" i="12"/>
  <c r="B73" i="12"/>
  <c r="B72" i="12"/>
  <c r="B71" i="12"/>
  <c r="B70" i="12"/>
  <c r="B69" i="12"/>
  <c r="B68" i="12"/>
  <c r="B67" i="12"/>
  <c r="B66" i="12"/>
  <c r="B65" i="12"/>
  <c r="B64" i="12"/>
  <c r="B63" i="12"/>
  <c r="B62" i="12"/>
  <c r="B61" i="12"/>
  <c r="B60" i="12"/>
  <c r="B59" i="12"/>
  <c r="B58" i="12"/>
  <c r="B57" i="12"/>
  <c r="B56" i="12"/>
  <c r="B55" i="12"/>
  <c r="B54" i="12"/>
  <c r="B53" i="12"/>
  <c r="B52" i="12"/>
  <c r="B51" i="12"/>
  <c r="B50" i="12"/>
  <c r="B49" i="12"/>
  <c r="B48" i="12"/>
  <c r="B47" i="12"/>
  <c r="B46" i="12"/>
  <c r="B45" i="12"/>
  <c r="B44" i="12"/>
  <c r="B43" i="12"/>
  <c r="B42" i="12"/>
  <c r="B41" i="12"/>
  <c r="B40" i="12"/>
  <c r="B39" i="12"/>
  <c r="B38" i="12"/>
  <c r="B37" i="12"/>
  <c r="B36" i="12"/>
  <c r="B35" i="12"/>
  <c r="B34" i="12"/>
  <c r="B33" i="12"/>
  <c r="B32" i="12"/>
  <c r="B31" i="12"/>
  <c r="B30" i="12"/>
  <c r="B29" i="12"/>
  <c r="B28" i="12"/>
  <c r="B27" i="12"/>
  <c r="B26" i="12"/>
  <c r="B25" i="12"/>
  <c r="B24" i="12"/>
  <c r="B23" i="12"/>
  <c r="B22" i="12"/>
  <c r="B21" i="12"/>
  <c r="B20" i="12"/>
  <c r="B19" i="12"/>
  <c r="B18" i="12"/>
  <c r="B17" i="12"/>
  <c r="B16" i="12"/>
  <c r="B15" i="12"/>
  <c r="B14" i="12"/>
  <c r="B13" i="12"/>
  <c r="B12" i="12"/>
  <c r="B11" i="12"/>
  <c r="B10" i="12"/>
  <c r="B9" i="12"/>
  <c r="B8" i="12"/>
  <c r="B7" i="12"/>
  <c r="B6" i="12"/>
  <c r="B5" i="12"/>
  <c r="B4" i="12"/>
  <c r="B3" i="12"/>
  <c r="I38" i="10"/>
  <c r="B76" i="12"/>
  <c r="I38" i="9"/>
  <c r="I38" i="7"/>
  <c r="B76" i="11"/>
  <c r="D57" i="10"/>
  <c r="D51" i="10"/>
  <c r="D48" i="10"/>
  <c r="D45" i="10"/>
  <c r="D44" i="10"/>
  <c r="B44" i="10"/>
  <c r="B45" i="10"/>
  <c r="B46" i="10"/>
  <c r="B51" i="10"/>
  <c r="B52" i="10"/>
  <c r="B53" i="10"/>
  <c r="B54" i="10"/>
  <c r="B55" i="10"/>
  <c r="D58" i="10"/>
  <c r="D52" i="10"/>
  <c r="D49" i="10"/>
  <c r="D46" i="10"/>
  <c r="B57" i="10"/>
  <c r="B58" i="10"/>
  <c r="B59" i="10"/>
  <c r="D43" i="10"/>
  <c r="B61" i="10"/>
  <c r="B62" i="10"/>
  <c r="B65" i="10"/>
  <c r="B64" i="10"/>
  <c r="F55" i="9"/>
  <c r="F54" i="9"/>
  <c r="F44" i="9"/>
  <c r="D62" i="9"/>
  <c r="D56" i="9"/>
  <c r="D53" i="9"/>
  <c r="D50" i="9"/>
  <c r="F53" i="9"/>
  <c r="F52" i="9"/>
  <c r="F51" i="9"/>
  <c r="F50" i="9"/>
  <c r="F49" i="9"/>
  <c r="F48" i="9"/>
  <c r="F47" i="9"/>
  <c r="F46" i="9"/>
  <c r="B43" i="9"/>
  <c r="B42" i="9"/>
  <c r="F45" i="9"/>
  <c r="B49" i="9"/>
  <c r="B48" i="9"/>
  <c r="B47" i="9"/>
  <c r="B46" i="9"/>
  <c r="B45" i="9"/>
  <c r="B44" i="9"/>
  <c r="F43" i="9"/>
  <c r="F42" i="9"/>
  <c r="D65" i="9"/>
  <c r="D64" i="9"/>
  <c r="D63" i="9"/>
  <c r="B55" i="9"/>
  <c r="B54" i="9"/>
  <c r="B53" i="9"/>
  <c r="B52" i="9"/>
  <c r="B51" i="9"/>
  <c r="B50" i="9"/>
  <c r="D61" i="9"/>
  <c r="D60" i="9"/>
  <c r="D59" i="9"/>
  <c r="D58" i="9"/>
  <c r="D57" i="9"/>
  <c r="B58" i="9"/>
  <c r="B57" i="9"/>
  <c r="B56" i="9"/>
  <c r="D55" i="9"/>
  <c r="D54" i="9"/>
  <c r="B61" i="9"/>
  <c r="B60" i="9"/>
  <c r="B59" i="9"/>
  <c r="D52" i="9"/>
  <c r="D51" i="9"/>
  <c r="B63" i="9"/>
  <c r="B62" i="9"/>
  <c r="D49" i="9"/>
  <c r="B65" i="9"/>
  <c r="B64" i="9"/>
  <c r="D48" i="9"/>
  <c r="D46" i="9"/>
  <c r="D45" i="9"/>
  <c r="D42" i="9"/>
  <c r="D37" i="10"/>
  <c r="F36" i="10" s="1"/>
  <c r="G36" i="10" s="1"/>
  <c r="H36" i="10" s="1"/>
  <c r="I36" i="10" s="1"/>
  <c r="E36" i="10"/>
  <c r="D35" i="10"/>
  <c r="E34" i="10"/>
  <c r="D33" i="10"/>
  <c r="F34" i="10" s="1"/>
  <c r="G34" i="10" s="1"/>
  <c r="H34" i="10" s="1"/>
  <c r="I34" i="10" s="1"/>
  <c r="E32" i="10"/>
  <c r="D31" i="10"/>
  <c r="E30" i="10"/>
  <c r="D29" i="10"/>
  <c r="F30" i="10" s="1"/>
  <c r="G30" i="10" s="1"/>
  <c r="H30" i="10" s="1"/>
  <c r="I30" i="10" s="1"/>
  <c r="E28" i="10"/>
  <c r="D27" i="10"/>
  <c r="E26" i="10"/>
  <c r="D25" i="10"/>
  <c r="F26" i="10" s="1"/>
  <c r="G26" i="10" s="1"/>
  <c r="H26" i="10" s="1"/>
  <c r="I26" i="10" s="1"/>
  <c r="E24" i="10"/>
  <c r="D23" i="10"/>
  <c r="E22" i="10"/>
  <c r="D21" i="10"/>
  <c r="F22" i="10" s="1"/>
  <c r="G22" i="10" s="1"/>
  <c r="H22" i="10" s="1"/>
  <c r="I22" i="10" s="1"/>
  <c r="E20" i="10"/>
  <c r="D19" i="10"/>
  <c r="F18" i="10" s="1"/>
  <c r="G18" i="10" s="1"/>
  <c r="H18" i="10" s="1"/>
  <c r="I18" i="10" s="1"/>
  <c r="E18" i="10"/>
  <c r="D17" i="10"/>
  <c r="F16" i="10" s="1"/>
  <c r="G16" i="10" s="1"/>
  <c r="H16" i="10" s="1"/>
  <c r="I16" i="10" s="1"/>
  <c r="E16" i="10"/>
  <c r="D15" i="10"/>
  <c r="F14" i="10" s="1"/>
  <c r="G14" i="10" s="1"/>
  <c r="H14" i="10" s="1"/>
  <c r="I14" i="10" s="1"/>
  <c r="E14" i="10"/>
  <c r="D13" i="10"/>
  <c r="D37" i="9"/>
  <c r="E36" i="9"/>
  <c r="D35" i="9"/>
  <c r="F36" i="9" s="1"/>
  <c r="G36" i="9" s="1"/>
  <c r="H36" i="9" s="1"/>
  <c r="I36" i="9" s="1"/>
  <c r="F34" i="9"/>
  <c r="G34" i="9" s="1"/>
  <c r="H34" i="9" s="1"/>
  <c r="I34" i="9" s="1"/>
  <c r="E34" i="9"/>
  <c r="D33" i="9"/>
  <c r="E32" i="9"/>
  <c r="D31" i="9"/>
  <c r="F32" i="9" s="1"/>
  <c r="G32" i="9" s="1"/>
  <c r="H32" i="9" s="1"/>
  <c r="I32" i="9" s="1"/>
  <c r="E30" i="9"/>
  <c r="D29" i="9"/>
  <c r="E28" i="9"/>
  <c r="D27" i="9"/>
  <c r="F28" i="9" s="1"/>
  <c r="G28" i="9" s="1"/>
  <c r="H28" i="9" s="1"/>
  <c r="I28" i="9" s="1"/>
  <c r="F26" i="9"/>
  <c r="G26" i="9" s="1"/>
  <c r="H26" i="9" s="1"/>
  <c r="I26" i="9" s="1"/>
  <c r="E26" i="9"/>
  <c r="D25" i="9"/>
  <c r="E24" i="9"/>
  <c r="D23" i="9"/>
  <c r="F24" i="9" s="1"/>
  <c r="G24" i="9" s="1"/>
  <c r="H24" i="9" s="1"/>
  <c r="I24" i="9" s="1"/>
  <c r="E22" i="9"/>
  <c r="D21" i="9"/>
  <c r="E20" i="9"/>
  <c r="D19" i="9"/>
  <c r="F20" i="9" s="1"/>
  <c r="G20" i="9" s="1"/>
  <c r="H20" i="9" s="1"/>
  <c r="I20" i="9" s="1"/>
  <c r="E18" i="9"/>
  <c r="D17" i="9"/>
  <c r="E16" i="9"/>
  <c r="D15" i="9"/>
  <c r="F16" i="9" s="1"/>
  <c r="G16" i="9" s="1"/>
  <c r="H16" i="9" s="1"/>
  <c r="I16" i="9" s="1"/>
  <c r="F14" i="9"/>
  <c r="G14" i="9" s="1"/>
  <c r="H14" i="9" s="1"/>
  <c r="I14" i="9" s="1"/>
  <c r="E14" i="9"/>
  <c r="D13" i="9"/>
  <c r="F53" i="7"/>
  <c r="B76" i="13" l="1"/>
  <c r="F20" i="10"/>
  <c r="G20" i="10" s="1"/>
  <c r="H20" i="10" s="1"/>
  <c r="I20" i="10" s="1"/>
  <c r="I39" i="10" s="1"/>
  <c r="F24" i="10"/>
  <c r="G24" i="10" s="1"/>
  <c r="H24" i="10" s="1"/>
  <c r="I24" i="10" s="1"/>
  <c r="F32" i="10"/>
  <c r="G32" i="10" s="1"/>
  <c r="H32" i="10" s="1"/>
  <c r="I32" i="10" s="1"/>
  <c r="F28" i="10"/>
  <c r="G28" i="10" s="1"/>
  <c r="H28" i="10" s="1"/>
  <c r="I28" i="10" s="1"/>
  <c r="F18" i="9"/>
  <c r="G18" i="9" s="1"/>
  <c r="H18" i="9" s="1"/>
  <c r="I18" i="9" s="1"/>
  <c r="F22" i="9"/>
  <c r="G22" i="9" s="1"/>
  <c r="H22" i="9" s="1"/>
  <c r="I22" i="9" s="1"/>
  <c r="F30" i="9"/>
  <c r="G30" i="9" s="1"/>
  <c r="H30" i="9" s="1"/>
  <c r="I30" i="9" s="1"/>
  <c r="I39" i="9" l="1"/>
  <c r="E36" i="7" l="1"/>
  <c r="D37" i="7"/>
  <c r="D35" i="7"/>
  <c r="E34" i="7"/>
  <c r="D33" i="7"/>
  <c r="F32" i="7" s="1"/>
  <c r="E32" i="7"/>
  <c r="D31" i="7"/>
  <c r="E30" i="7"/>
  <c r="D29" i="7"/>
  <c r="F28" i="7" s="1"/>
  <c r="E28" i="7"/>
  <c r="D27" i="7"/>
  <c r="E26" i="7"/>
  <c r="D25" i="7"/>
  <c r="F24" i="7" s="1"/>
  <c r="E24" i="7"/>
  <c r="D23" i="7"/>
  <c r="E22" i="7"/>
  <c r="D21" i="7"/>
  <c r="F20" i="7" s="1"/>
  <c r="G20" i="7" s="1"/>
  <c r="H20" i="7" s="1"/>
  <c r="I20" i="7" s="1"/>
  <c r="E20" i="7"/>
  <c r="D19" i="7"/>
  <c r="E18" i="7"/>
  <c r="D17" i="7"/>
  <c r="F16" i="7" s="1"/>
  <c r="G16" i="7" s="1"/>
  <c r="H16" i="7" s="1"/>
  <c r="I16" i="7" s="1"/>
  <c r="E16" i="7"/>
  <c r="D15" i="7"/>
  <c r="F14" i="7" s="1"/>
  <c r="G14" i="7" s="1"/>
  <c r="H14" i="7" s="1"/>
  <c r="I14" i="7" s="1"/>
  <c r="E14" i="7"/>
  <c r="D13" i="7"/>
  <c r="B61" i="7" l="1"/>
  <c r="G24" i="7"/>
  <c r="H24" i="7" s="1"/>
  <c r="G28" i="7"/>
  <c r="H28" i="7" s="1"/>
  <c r="G32" i="7"/>
  <c r="H32" i="7" s="1"/>
  <c r="B59" i="7"/>
  <c r="B56" i="7"/>
  <c r="F34" i="7"/>
  <c r="G34" i="7" s="1"/>
  <c r="H34" i="7" s="1"/>
  <c r="I34" i="7" s="1"/>
  <c r="F18" i="7"/>
  <c r="G18" i="7" s="1"/>
  <c r="H18" i="7" s="1"/>
  <c r="F22" i="7"/>
  <c r="G22" i="7" s="1"/>
  <c r="H22" i="7" s="1"/>
  <c r="F26" i="7"/>
  <c r="G26" i="7" s="1"/>
  <c r="H26" i="7" s="1"/>
  <c r="F30" i="7"/>
  <c r="G30" i="7" s="1"/>
  <c r="H30" i="7" s="1"/>
  <c r="B57" i="7"/>
  <c r="F36" i="7"/>
  <c r="G36" i="7" s="1"/>
  <c r="H36" i="7" s="1"/>
  <c r="I36" i="7" s="1"/>
  <c r="I26" i="7" l="1"/>
  <c r="B49" i="7"/>
  <c r="B64" i="7"/>
  <c r="B50" i="7"/>
  <c r="B51" i="7"/>
  <c r="I18" i="7"/>
  <c r="B60" i="7"/>
  <c r="I32" i="7"/>
  <c r="D63" i="7"/>
  <c r="D59" i="7"/>
  <c r="D55" i="7"/>
  <c r="D62" i="7"/>
  <c r="D58" i="7"/>
  <c r="D54" i="7"/>
  <c r="D65" i="7"/>
  <c r="D61" i="7"/>
  <c r="D57" i="7"/>
  <c r="D64" i="7"/>
  <c r="D60" i="7"/>
  <c r="D56" i="7"/>
  <c r="I30" i="7"/>
  <c r="D48" i="7"/>
  <c r="B43" i="7"/>
  <c r="D47" i="7"/>
  <c r="B44" i="7"/>
  <c r="D50" i="7"/>
  <c r="D46" i="7"/>
  <c r="B45" i="7"/>
  <c r="D49" i="7"/>
  <c r="B42" i="7"/>
  <c r="I28" i="7"/>
  <c r="B47" i="7"/>
  <c r="B48" i="7"/>
  <c r="D44" i="7"/>
  <c r="B46" i="7"/>
  <c r="D43" i="7"/>
  <c r="I24" i="7"/>
  <c r="B52" i="7"/>
  <c r="I22" i="7"/>
  <c r="I39" i="7" s="1"/>
  <c r="B55" i="7"/>
  <c r="B65" i="7" l="1"/>
  <c r="A43" i="7"/>
  <c r="A44" i="7" s="1"/>
  <c r="A45" i="7" s="1"/>
  <c r="A46" i="7" s="1"/>
  <c r="A47" i="7"/>
  <c r="A48" i="7" s="1"/>
  <c r="A49" i="7" s="1"/>
  <c r="A50" i="7" s="1"/>
  <c r="A51" i="7" s="1"/>
  <c r="A52" i="7" s="1"/>
  <c r="A53" i="7" s="1"/>
  <c r="A54" i="7" s="1"/>
  <c r="A55" i="7" s="1"/>
  <c r="A56" i="7" s="1"/>
  <c r="A57" i="7" s="1"/>
  <c r="A58" i="7" s="1"/>
  <c r="A59" i="7" s="1"/>
  <c r="A60" i="7" s="1"/>
  <c r="A61" i="7" s="1"/>
  <c r="A62" i="7" s="1"/>
  <c r="A63" i="7" s="1"/>
  <c r="A64" i="7" s="1"/>
  <c r="A65" i="7" s="1"/>
  <c r="C42" i="7" s="1"/>
  <c r="C43" i="7" s="1"/>
  <c r="C44" i="7" s="1"/>
  <c r="C45" i="7" s="1"/>
  <c r="C46" i="7" s="1"/>
  <c r="C47" i="7" s="1"/>
  <c r="C48" i="7" s="1"/>
  <c r="C49" i="7" s="1"/>
  <c r="C50" i="7" s="1"/>
  <c r="C51" i="7" s="1"/>
  <c r="C52" i="7" s="1"/>
  <c r="C53" i="7" s="1"/>
  <c r="C54" i="7" s="1"/>
  <c r="C55" i="7" s="1"/>
  <c r="C56" i="7" s="1"/>
  <c r="C57" i="7" s="1"/>
  <c r="C58" i="7" s="1"/>
  <c r="C59" i="7" s="1"/>
  <c r="C60" i="7" s="1"/>
  <c r="C61" i="7" s="1"/>
  <c r="C62" i="7" s="1"/>
  <c r="C63" i="7" s="1"/>
  <c r="C64" i="7" s="1"/>
  <c r="C65" i="7" s="1"/>
  <c r="E42" i="7" s="1"/>
  <c r="E43" i="7" s="1"/>
  <c r="E44" i="7" s="1"/>
  <c r="E45" i="7" s="1"/>
  <c r="E46" i="7" s="1"/>
  <c r="E47" i="7" s="1"/>
  <c r="E48" i="7" s="1"/>
  <c r="E49" i="7" s="1"/>
  <c r="E50" i="7" s="1"/>
  <c r="E51" i="7" s="1"/>
  <c r="E52" i="7" s="1"/>
  <c r="E53" i="7" s="1"/>
  <c r="E54" i="7" s="1"/>
  <c r="E55" i="7" s="1"/>
  <c r="E56" i="7" s="1"/>
  <c r="E57" i="7" s="1"/>
  <c r="E58" i="7" s="1"/>
  <c r="E59" i="7" s="1"/>
  <c r="E60" i="7" s="1"/>
  <c r="E61" i="7" s="1"/>
  <c r="E62" i="7" s="1"/>
  <c r="E63" i="7" s="1"/>
  <c r="E64" i="7" s="1"/>
  <c r="E65" i="7" s="1"/>
  <c r="A43" i="9"/>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C42" i="9" s="1"/>
  <c r="C43" i="9" s="1"/>
  <c r="C44" i="9" s="1"/>
  <c r="C45" i="9" s="1"/>
  <c r="C46" i="9" s="1"/>
  <c r="C47" i="9" s="1"/>
  <c r="C48" i="9" s="1"/>
  <c r="C49" i="9" s="1"/>
  <c r="C50" i="9" s="1"/>
  <c r="C51" i="9" s="1"/>
  <c r="C52" i="9" s="1"/>
  <c r="C53" i="9" s="1"/>
  <c r="C54" i="9" s="1"/>
  <c r="C55" i="9" s="1"/>
  <c r="C56" i="9" s="1"/>
  <c r="C57" i="9" s="1"/>
  <c r="C58" i="9" s="1"/>
  <c r="C59" i="9" s="1"/>
  <c r="C60" i="9" s="1"/>
  <c r="C61" i="9" s="1"/>
  <c r="C62" i="9" s="1"/>
  <c r="C63" i="9" s="1"/>
  <c r="C64" i="9" s="1"/>
  <c r="C65" i="9" s="1"/>
  <c r="E42" i="9" s="1"/>
  <c r="E43" i="9" s="1"/>
  <c r="E44" i="9" s="1"/>
  <c r="E45" i="9" s="1"/>
  <c r="E46" i="9" s="1"/>
  <c r="E47" i="9" s="1"/>
  <c r="E48" i="9" s="1"/>
  <c r="E49" i="9" s="1"/>
  <c r="E50" i="9" s="1"/>
  <c r="E51" i="9" s="1"/>
  <c r="E52" i="9" s="1"/>
  <c r="E53" i="9" s="1"/>
  <c r="E54" i="9" s="1"/>
  <c r="E55" i="9" s="1"/>
  <c r="E56" i="9" s="1"/>
  <c r="E57" i="9" s="1"/>
  <c r="E58" i="9" s="1"/>
  <c r="E59" i="9" s="1"/>
  <c r="E60" i="9" s="1"/>
  <c r="E61" i="9" s="1"/>
  <c r="E62" i="9" s="1"/>
  <c r="E63" i="9" s="1"/>
  <c r="E64" i="9" s="1"/>
  <c r="E65" i="9" s="1"/>
  <c r="F50" i="10"/>
  <c r="A43" i="10"/>
  <c r="A44" i="10"/>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D44" i="9" l="1"/>
  <c r="B63" i="10"/>
  <c r="B56" i="10"/>
  <c r="B28" i="11"/>
  <c r="B13" i="11"/>
  <c r="B43" i="10"/>
  <c r="B42" i="10"/>
  <c r="D60" i="10"/>
  <c r="D62" i="10"/>
  <c r="D64" i="10"/>
  <c r="D59" i="10"/>
  <c r="D65" i="10"/>
  <c r="D63" i="10"/>
  <c r="D61" i="10"/>
  <c r="B60" i="10"/>
  <c r="F43" i="10"/>
  <c r="F45" i="10"/>
  <c r="F47" i="10"/>
  <c r="F42" i="10"/>
  <c r="F44" i="10"/>
  <c r="F49" i="10"/>
  <c r="F51" i="10"/>
  <c r="F53" i="10"/>
  <c r="F46" i="10"/>
  <c r="D50" i="10"/>
  <c r="F52" i="10"/>
  <c r="B58" i="7"/>
  <c r="B19" i="11" s="1"/>
  <c r="F48" i="10"/>
  <c r="D47" i="10"/>
  <c r="B45" i="11"/>
  <c r="B47" i="11"/>
  <c r="D47" i="9"/>
  <c r="B7" i="11"/>
  <c r="F45" i="7"/>
  <c r="B54" i="11" s="1"/>
  <c r="F47" i="7"/>
  <c r="B56" i="11" s="1"/>
  <c r="B62" i="11"/>
  <c r="D42" i="7"/>
  <c r="B27" i="11" s="1"/>
  <c r="B29" i="11"/>
  <c r="F58" i="9" l="1"/>
  <c r="F65" i="9"/>
  <c r="F56" i="9"/>
  <c r="F64" i="9"/>
  <c r="F59" i="9"/>
  <c r="F57" i="9"/>
  <c r="F60" i="9"/>
  <c r="F62" i="9"/>
  <c r="F63" i="9"/>
  <c r="F61" i="9"/>
  <c r="D43" i="9"/>
  <c r="B53" i="7"/>
  <c r="B14" i="11" s="1"/>
  <c r="B25" i="11"/>
  <c r="B63" i="7"/>
  <c r="B24" i="11" s="1"/>
  <c r="B3" i="11"/>
  <c r="B5" i="11"/>
  <c r="B6" i="11"/>
  <c r="D53" i="7"/>
  <c r="B38" i="11" s="1"/>
  <c r="B41" i="11"/>
  <c r="B39" i="11"/>
  <c r="B8" i="11"/>
  <c r="B20" i="11"/>
  <c r="B16" i="11"/>
  <c r="B12" i="11"/>
  <c r="B35" i="11"/>
  <c r="F48" i="7"/>
  <c r="B57" i="11" s="1"/>
  <c r="B50" i="11"/>
  <c r="B21" i="11"/>
  <c r="B17" i="11"/>
  <c r="B18" i="11"/>
  <c r="B22" i="11"/>
  <c r="B54" i="7"/>
  <c r="B15" i="11" s="1"/>
  <c r="B62" i="7"/>
  <c r="B23" i="11" s="1"/>
  <c r="F52" i="7"/>
  <c r="B61" i="11" s="1"/>
  <c r="F50" i="7"/>
  <c r="B59" i="11" s="1"/>
  <c r="F51" i="7"/>
  <c r="B60" i="11" s="1"/>
  <c r="F43" i="7"/>
  <c r="B52" i="11" s="1"/>
  <c r="F42" i="7"/>
  <c r="B51" i="11" s="1"/>
  <c r="F46" i="7"/>
  <c r="B55" i="11" s="1"/>
  <c r="F49" i="7"/>
  <c r="B58" i="11" s="1"/>
  <c r="F44" i="7"/>
  <c r="B53" i="11" s="1"/>
  <c r="B33" i="11"/>
  <c r="B48" i="11"/>
  <c r="B4" i="11"/>
  <c r="B44" i="11"/>
  <c r="D51" i="7"/>
  <c r="B36" i="11" s="1"/>
  <c r="B26" i="11"/>
  <c r="B46" i="11"/>
  <c r="B40" i="11"/>
  <c r="B43" i="11"/>
  <c r="B42" i="11"/>
  <c r="B49" i="11"/>
  <c r="B34" i="11"/>
  <c r="D52" i="7"/>
  <c r="B37" i="11" s="1"/>
  <c r="B31" i="11"/>
  <c r="B10" i="11"/>
  <c r="B32" i="11"/>
  <c r="B11" i="11"/>
  <c r="D45" i="7"/>
  <c r="B30" i="11" s="1"/>
  <c r="B9" i="11"/>
  <c r="D42" i="10"/>
  <c r="B47" i="10"/>
  <c r="B48" i="10"/>
  <c r="B49" i="10"/>
  <c r="D54" i="10"/>
  <c r="D56" i="10"/>
  <c r="B50" i="10"/>
  <c r="D55" i="10"/>
  <c r="D53" i="10"/>
  <c r="F55" i="7"/>
  <c r="B64" i="11" s="1"/>
  <c r="F57" i="7"/>
  <c r="B66" i="11" s="1"/>
  <c r="F59" i="7"/>
  <c r="B68" i="11" s="1"/>
  <c r="F61" i="7"/>
  <c r="B70" i="11" s="1"/>
  <c r="F63" i="7"/>
  <c r="B72" i="11" s="1"/>
  <c r="F65" i="7"/>
  <c r="B74" i="11" s="1"/>
  <c r="F56" i="7"/>
  <c r="B65" i="11" s="1"/>
  <c r="F60" i="7"/>
  <c r="B69" i="11" s="1"/>
  <c r="F64" i="7"/>
  <c r="B73" i="11" s="1"/>
  <c r="F54" i="7"/>
  <c r="B63" i="11" s="1"/>
  <c r="F62" i="7"/>
  <c r="B71" i="11" s="1"/>
  <c r="F58" i="7"/>
  <c r="B67" i="11" s="1"/>
  <c r="F55" i="10"/>
  <c r="F57" i="10"/>
  <c r="F59" i="10"/>
  <c r="F61" i="10"/>
  <c r="F63" i="10"/>
  <c r="F65" i="10"/>
  <c r="F56" i="10"/>
  <c r="F64" i="10"/>
  <c r="F54" i="10"/>
  <c r="F62" i="10"/>
  <c r="F60" i="10"/>
  <c r="F58" i="10"/>
</calcChain>
</file>

<file path=xl/sharedStrings.xml><?xml version="1.0" encoding="utf-8"?>
<sst xmlns="http://schemas.openxmlformats.org/spreadsheetml/2006/main" count="120" uniqueCount="30">
  <si>
    <t>Basin average depth</t>
  </si>
  <si>
    <t>Incremental Duration</t>
  </si>
  <si>
    <t>Dimensionless</t>
  </si>
  <si>
    <t>depth</t>
  </si>
  <si>
    <t>Depth-area</t>
  </si>
  <si>
    <t>adjustment</t>
  </si>
  <si>
    <t>Adjusted</t>
  </si>
  <si>
    <t xml:space="preserve">dimensionless </t>
  </si>
  <si>
    <t>Incremental</t>
  </si>
  <si>
    <t>Time</t>
  </si>
  <si>
    <t>Incrementa</t>
  </si>
  <si>
    <t xml:space="preserve">per 1 hour </t>
  </si>
  <si>
    <t>period</t>
  </si>
  <si>
    <t xml:space="preserve">Depth per </t>
  </si>
  <si>
    <t xml:space="preserve">1 hour </t>
  </si>
  <si>
    <t>(Figure 17)</t>
  </si>
  <si>
    <t>24 hr sum</t>
  </si>
  <si>
    <t>72 hr sum</t>
  </si>
  <si>
    <t>24 hour precipitation hyetograph; 6 hour kernal, 50% exceedance probability for region 2 (USGS WRI 98-4100)</t>
  </si>
  <si>
    <t>(Table 14)</t>
  </si>
  <si>
    <t>24 hour precipitation hyetograph; 6 hour kernal, 50% exceedance probability for region 1 (USGS WRI 98-4100)</t>
  </si>
  <si>
    <t>24 hour precipitation hyetograph; 6 hour kernal, 50% exceedance probability for region 3 (USGS WRI 98-4100)</t>
  </si>
  <si>
    <t>(Table 15)</t>
  </si>
  <si>
    <t>(Table 13)</t>
  </si>
  <si>
    <t>For a</t>
  </si>
  <si>
    <t>year return period storm</t>
  </si>
  <si>
    <t>inches</t>
  </si>
  <si>
    <t>Hour</t>
  </si>
  <si>
    <t>Incremental Precip Depth (in)</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</si>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</sst>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
    <numFmt numFmtId="166" formatCode="0.00000000000000"/>
  </numFmts>
  <fonts count="4" x14ac:knownFonts="1">
    <font>
      <sz val="10"/>
      <name val="Arial"/>
    </font>
    <font>
      <b/>
      <sz val="10"/>
      <name val="Arial"/>
      <family val="2"/>
    </font>
    <font>
      <sz val="10"/>
      <name val="Arial"/>
      <family val="2"/>
    </font>
    <font>
      <b/>
      <sz val="10"/>
      <color indexed="10"/>
      <name val="Arial"/>
      <family val="2"/>
    </font>
  </fonts>
  <fills count="3">
    <fill>
      <patternFill patternType="none"/>
    </fill>
    <fill>
      <patternFill patternType="gray125"/>
    </fill>
    <fill>
      <patternFill patternType="solid">
        <fgColor rgb="FF92D050"/>
        <bgColor indexed="64"/>
      </patternFill>
    </fill>
  </fills>
  <borders count="9">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ck">
        <color auto="1"/>
      </right>
      <top/>
      <bottom style="thin">
        <color auto="1"/>
      </bottom>
      <diagonal/>
    </border>
    <border>
      <left style="thick">
        <color auto="1"/>
      </left>
      <right style="thin">
        <color auto="1"/>
      </right>
      <top/>
      <bottom/>
      <diagonal/>
    </border>
    <border>
      <left style="thin">
        <color auto="1"/>
      </left>
      <right style="thick">
        <color auto="1"/>
      </right>
      <top/>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right/>
      <top style="thin">
        <color indexed="64"/>
      </top>
      <bottom/>
      <diagonal/>
    </border>
  </borders>
  <cellStyleXfs count="1">
    <xf numFmtId="0" fontId="0" fillId="0" borderId="0"/>
  </cellStyleXfs>
  <cellXfs count="62">
    <xf numFmtId="0" fontId="0" fillId="0" borderId="0" xfId="0"/>
    <xf numFmtId="2" fontId="0" fillId="0" borderId="0" xfId="0" applyNumberFormat="1"/>
    <xf numFmtId="2" fontId="1" fillId="0" borderId="0" xfId="0" applyNumberFormat="1" applyFont="1"/>
    <xf numFmtId="0" fontId="1" fillId="0" borderId="0" xfId="0" applyFont="1"/>
    <xf numFmtId="164" fontId="0" fillId="0" borderId="0" xfId="0" applyNumberFormat="1"/>
    <xf numFmtId="164" fontId="1" fillId="0" borderId="0" xfId="0" applyNumberFormat="1" applyFont="1"/>
    <xf numFmtId="165" fontId="0" fillId="0" borderId="0" xfId="0" applyNumberFormat="1"/>
    <xf numFmtId="164" fontId="0" fillId="0" borderId="0" xfId="0" applyNumberFormat="1" applyFill="1"/>
    <xf numFmtId="0" fontId="0" fillId="0" borderId="0" xfId="0" applyProtection="1">
      <protection locked="0"/>
    </xf>
    <xf numFmtId="2" fontId="0" fillId="0" borderId="0" xfId="0" applyNumberFormat="1" applyProtection="1">
      <protection locked="0"/>
    </xf>
    <xf numFmtId="2" fontId="1" fillId="0" borderId="0" xfId="0" applyNumberFormat="1" applyFont="1" applyProtection="1">
      <protection locked="0"/>
    </xf>
    <xf numFmtId="164" fontId="0" fillId="0" borderId="0" xfId="0" applyNumberFormat="1" applyProtection="1">
      <protection locked="0"/>
    </xf>
    <xf numFmtId="0" fontId="0" fillId="0" borderId="0" xfId="0" applyFill="1"/>
    <xf numFmtId="0" fontId="2" fillId="0" borderId="0" xfId="0" applyFont="1"/>
    <xf numFmtId="164" fontId="1" fillId="0" borderId="0" xfId="0" applyNumberFormat="1" applyFont="1" applyFill="1"/>
    <xf numFmtId="164" fontId="3" fillId="0" borderId="0" xfId="0" applyNumberFormat="1" applyFont="1"/>
    <xf numFmtId="166" fontId="0" fillId="0" borderId="0" xfId="0" applyNumberFormat="1"/>
    <xf numFmtId="0" fontId="0" fillId="0" borderId="0" xfId="0" applyBorder="1"/>
    <xf numFmtId="17" fontId="0" fillId="0" borderId="0" xfId="0" applyNumberFormat="1"/>
    <xf numFmtId="0" fontId="1" fillId="0" borderId="0" xfId="0" applyFont="1" applyFill="1" applyAlignment="1">
      <alignment horizontal="right"/>
    </xf>
    <xf numFmtId="164" fontId="0" fillId="2" borderId="0" xfId="0" applyNumberFormat="1" applyFill="1"/>
    <xf numFmtId="0" fontId="1" fillId="0" borderId="0" xfId="0" applyFont="1" applyFill="1"/>
    <xf numFmtId="2" fontId="1" fillId="2" borderId="0" xfId="0" applyNumberFormat="1" applyFont="1" applyFill="1" applyProtection="1">
      <protection locked="0"/>
    </xf>
    <xf numFmtId="0" fontId="0" fillId="0" borderId="0" xfId="0" applyAlignment="1">
      <alignment horizontal="center"/>
    </xf>
    <xf numFmtId="164" fontId="0" fillId="0" borderId="0" xfId="0" applyNumberFormat="1" applyAlignment="1">
      <alignment horizontal="center"/>
    </xf>
    <xf numFmtId="0" fontId="0" fillId="0" borderId="0" xfId="0" applyAlignment="1" applyProtection="1">
      <alignment horizontal="center"/>
      <protection locked="0"/>
    </xf>
    <xf numFmtId="165" fontId="0" fillId="0" borderId="0" xfId="0" applyNumberFormat="1" applyAlignment="1">
      <alignment horizontal="center"/>
    </xf>
    <xf numFmtId="164" fontId="0" fillId="0" borderId="0" xfId="0" applyNumberFormat="1" applyFill="1" applyAlignment="1">
      <alignment horizontal="center"/>
    </xf>
    <xf numFmtId="164" fontId="2" fillId="0" borderId="0" xfId="0" applyNumberFormat="1" applyFont="1" applyAlignment="1">
      <alignment horizontal="center"/>
    </xf>
    <xf numFmtId="0" fontId="0" fillId="2" borderId="0" xfId="0" applyFill="1"/>
    <xf numFmtId="0" fontId="2" fillId="0" borderId="0" xfId="0" applyFont="1" applyFill="1"/>
    <xf numFmtId="165" fontId="2" fillId="0" borderId="0" xfId="0" applyNumberFormat="1" applyFont="1" applyFill="1"/>
    <xf numFmtId="164" fontId="2" fillId="0" borderId="0" xfId="0" applyNumberFormat="1" applyFont="1" applyFill="1"/>
    <xf numFmtId="0" fontId="0" fillId="0" borderId="0" xfId="0" applyFill="1" applyProtection="1">
      <protection locked="0"/>
    </xf>
    <xf numFmtId="164" fontId="1" fillId="0" borderId="2" xfId="0" applyNumberFormat="1" applyFont="1" applyFill="1" applyBorder="1"/>
    <xf numFmtId="0" fontId="2" fillId="0" borderId="0" xfId="0" applyFont="1" applyBorder="1"/>
    <xf numFmtId="164" fontId="2" fillId="0" borderId="3" xfId="0" applyNumberFormat="1" applyFont="1" applyBorder="1" applyAlignment="1">
      <alignment horizontal="center" wrapText="1"/>
    </xf>
    <xf numFmtId="0" fontId="2" fillId="0" borderId="1" xfId="0" applyFont="1" applyBorder="1" applyAlignment="1">
      <alignment horizontal="center" wrapText="1"/>
    </xf>
    <xf numFmtId="0" fontId="2" fillId="0" borderId="4" xfId="0" applyFont="1" applyBorder="1" applyAlignment="1">
      <alignment horizontal="center" wrapText="1"/>
    </xf>
    <xf numFmtId="164" fontId="2" fillId="0" borderId="5" xfId="0" applyNumberFormat="1" applyFont="1" applyBorder="1" applyAlignment="1">
      <alignment horizontal="center" wrapText="1"/>
    </xf>
    <xf numFmtId="0" fontId="0" fillId="0" borderId="4" xfId="0" applyFill="1" applyBorder="1" applyProtection="1"/>
    <xf numFmtId="164" fontId="0" fillId="0" borderId="5" xfId="0" applyNumberFormat="1" applyFill="1" applyBorder="1" applyProtection="1"/>
    <xf numFmtId="0" fontId="0" fillId="0" borderId="6" xfId="0" applyBorder="1" applyProtection="1"/>
    <xf numFmtId="164" fontId="0" fillId="0" borderId="7" xfId="0" applyNumberFormat="1" applyBorder="1" applyProtection="1"/>
    <xf numFmtId="0" fontId="0" fillId="0" borderId="7" xfId="0" applyBorder="1" applyProtection="1"/>
    <xf numFmtId="164" fontId="2" fillId="0" borderId="5" xfId="0" applyNumberFormat="1" applyFont="1" applyFill="1" applyBorder="1" applyProtection="1"/>
    <xf numFmtId="164" fontId="0" fillId="0" borderId="6" xfId="0" applyNumberFormat="1" applyBorder="1" applyProtection="1"/>
    <xf numFmtId="0" fontId="1" fillId="0" borderId="0" xfId="0" applyFont="1" applyFill="1" applyProtection="1">
      <protection locked="0"/>
    </xf>
    <xf numFmtId="0" fontId="0" fillId="0" borderId="6" xfId="0" applyBorder="1"/>
    <xf numFmtId="164" fontId="0" fillId="0" borderId="7" xfId="0" applyNumberFormat="1" applyBorder="1"/>
    <xf numFmtId="0" fontId="0" fillId="0" borderId="4" xfId="0" applyBorder="1"/>
    <xf numFmtId="164" fontId="0" fillId="0" borderId="5" xfId="0" applyNumberFormat="1" applyFill="1" applyBorder="1"/>
    <xf numFmtId="0" fontId="0" fillId="0" borderId="7" xfId="0" applyBorder="1"/>
    <xf numFmtId="0" fontId="0" fillId="0" borderId="4" xfId="0" applyFill="1" applyBorder="1"/>
    <xf numFmtId="164" fontId="2" fillId="0" borderId="5" xfId="0" applyNumberFormat="1" applyFont="1" applyFill="1" applyBorder="1"/>
    <xf numFmtId="164" fontId="0" fillId="0" borderId="6" xfId="0" applyNumberFormat="1" applyBorder="1"/>
    <xf numFmtId="0" fontId="2" fillId="0" borderId="2" xfId="0" applyFont="1" applyBorder="1" applyAlignment="1">
      <alignment horizontal="center" wrapText="1"/>
    </xf>
    <xf numFmtId="164" fontId="2" fillId="0" borderId="2" xfId="0" applyNumberFormat="1" applyFont="1" applyBorder="1" applyAlignment="1">
      <alignment horizontal="center" wrapText="1"/>
    </xf>
    <xf numFmtId="0" fontId="0" fillId="0" borderId="2" xfId="0" applyFill="1" applyBorder="1"/>
    <xf numFmtId="164" fontId="0" fillId="0" borderId="2" xfId="0" applyNumberFormat="1" applyFill="1" applyBorder="1"/>
    <xf numFmtId="164" fontId="2" fillId="0" borderId="2" xfId="0" applyNumberFormat="1" applyFont="1" applyFill="1" applyBorder="1"/>
    <xf numFmtId="164" fontId="0" fillId="0" borderId="8" xfId="0" applyNumberForma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___ year hyetograph 24 hour storm
50% exceedance probability</a:t>
            </a:r>
          </a:p>
        </c:rich>
      </c:tx>
      <c:layout>
        <c:manualLayout>
          <c:xMode val="edge"/>
          <c:yMode val="edge"/>
          <c:x val="0.24288425047438331"/>
          <c:y val="3.5294117647058823E-2"/>
        </c:manualLayout>
      </c:layout>
      <c:overlay val="0"/>
      <c:spPr>
        <a:noFill/>
        <a:ln w="25400">
          <a:noFill/>
        </a:ln>
      </c:spPr>
    </c:title>
    <c:autoTitleDeleted val="0"/>
    <c:plotArea>
      <c:layout>
        <c:manualLayout>
          <c:layoutTarget val="inner"/>
          <c:xMode val="edge"/>
          <c:yMode val="edge"/>
          <c:x val="0.16698292220113853"/>
          <c:y val="0.2647062625032493"/>
          <c:w val="0.80645161290322598"/>
          <c:h val="0.5264713443120177"/>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'Region 1 24-hr Hyetograph Plot'!$B$3:$B$74</c:f>
              <c:numCache>
                <c:formatCode>0.000</c:formatCode>
                <c:ptCount val="72"/>
                <c:pt idx="0">
                  <c:v>3.0416666666666647E-2</c:v>
                </c:pt>
                <c:pt idx="1">
                  <c:v>3.0416666666666647E-2</c:v>
                </c:pt>
                <c:pt idx="2">
                  <c:v>3.0416666666666647E-2</c:v>
                </c:pt>
                <c:pt idx="3">
                  <c:v>3.0416666666666647E-2</c:v>
                </c:pt>
                <c:pt idx="4">
                  <c:v>0.11250000000000002</c:v>
                </c:pt>
                <c:pt idx="5">
                  <c:v>0.11250000000000002</c:v>
                </c:pt>
                <c:pt idx="6">
                  <c:v>0.11250000000000002</c:v>
                </c:pt>
                <c:pt idx="7">
                  <c:v>0.17499999999999999</c:v>
                </c:pt>
                <c:pt idx="8">
                  <c:v>0.17499999999999999</c:v>
                </c:pt>
                <c:pt idx="9">
                  <c:v>0.17499999999999999</c:v>
                </c:pt>
                <c:pt idx="10">
                  <c:v>0.17499999999999999</c:v>
                </c:pt>
                <c:pt idx="11">
                  <c:v>0.17499999999999999</c:v>
                </c:pt>
                <c:pt idx="12">
                  <c:v>0.18833333333333341</c:v>
                </c:pt>
                <c:pt idx="13">
                  <c:v>0.18833333333333341</c:v>
                </c:pt>
                <c:pt idx="14">
                  <c:v>0.22666666666666668</c:v>
                </c:pt>
                <c:pt idx="15">
                  <c:v>0.22666666666666668</c:v>
                </c:pt>
                <c:pt idx="16">
                  <c:v>0.70000000000000007</c:v>
                </c:pt>
                <c:pt idx="17">
                  <c:v>0.40999999999999992</c:v>
                </c:pt>
                <c:pt idx="18">
                  <c:v>0.39499999999999991</c:v>
                </c:pt>
                <c:pt idx="19">
                  <c:v>0.22666666666666668</c:v>
                </c:pt>
                <c:pt idx="20">
                  <c:v>0.18833333333333341</c:v>
                </c:pt>
                <c:pt idx="21">
                  <c:v>0.17499999999999999</c:v>
                </c:pt>
                <c:pt idx="22">
                  <c:v>0.17499999999999999</c:v>
                </c:pt>
                <c:pt idx="23">
                  <c:v>0.17499999999999999</c:v>
                </c:pt>
                <c:pt idx="24">
                  <c:v>0.17499999999999999</c:v>
                </c:pt>
                <c:pt idx="25">
                  <c:v>0.11250000000000002</c:v>
                </c:pt>
                <c:pt idx="26">
                  <c:v>0.11250000000000002</c:v>
                </c:pt>
                <c:pt idx="27">
                  <c:v>0.11250000000000002</c:v>
                </c:pt>
                <c:pt idx="28">
                  <c:v>3.0416666666666647E-2</c:v>
                </c:pt>
                <c:pt idx="29">
                  <c:v>3.0416666666666647E-2</c:v>
                </c:pt>
                <c:pt idx="30">
                  <c:v>3.0416666666666647E-2</c:v>
                </c:pt>
                <c:pt idx="31">
                  <c:v>3.0416666666666647E-2</c:v>
                </c:pt>
                <c:pt idx="32">
                  <c:v>3.0416666666666647E-2</c:v>
                </c:pt>
                <c:pt idx="33">
                  <c:v>3.0416666666666647E-2</c:v>
                </c:pt>
                <c:pt idx="34">
                  <c:v>3.0416666666666647E-2</c:v>
                </c:pt>
                <c:pt idx="35">
                  <c:v>3.0416666666666647E-2</c:v>
                </c:pt>
                <c:pt idx="36">
                  <c:v>1.8333333333333351E-2</c:v>
                </c:pt>
                <c:pt idx="37">
                  <c:v>1.8333333333333351E-2</c:v>
                </c:pt>
                <c:pt idx="38">
                  <c:v>1.8333333333333351E-2</c:v>
                </c:pt>
                <c:pt idx="39">
                  <c:v>1.8333333333333351E-2</c:v>
                </c:pt>
                <c:pt idx="40">
                  <c:v>1.8333333333333351E-2</c:v>
                </c:pt>
                <c:pt idx="41">
                  <c:v>1.8333333333333351E-2</c:v>
                </c:pt>
                <c:pt idx="42">
                  <c:v>1.8333333333333351E-2</c:v>
                </c:pt>
                <c:pt idx="43">
                  <c:v>1.8333333333333351E-2</c:v>
                </c:pt>
                <c:pt idx="44">
                  <c:v>1.8333333333333351E-2</c:v>
                </c:pt>
                <c:pt idx="45">
                  <c:v>1.8333333333333351E-2</c:v>
                </c:pt>
                <c:pt idx="46">
                  <c:v>1.8333333333333351E-2</c:v>
                </c:pt>
                <c:pt idx="47">
                  <c:v>1.8333333333333351E-2</c:v>
                </c:pt>
                <c:pt idx="48">
                  <c:v>1.7916666666666636E-2</c:v>
                </c:pt>
                <c:pt idx="49">
                  <c:v>1.7916666666666636E-2</c:v>
                </c:pt>
                <c:pt idx="50">
                  <c:v>1.7916666666666636E-2</c:v>
                </c:pt>
                <c:pt idx="51">
                  <c:v>1.7916666666666636E-2</c:v>
                </c:pt>
                <c:pt idx="52">
                  <c:v>1.7916666666666636E-2</c:v>
                </c:pt>
                <c:pt idx="53">
                  <c:v>1.7916666666666636E-2</c:v>
                </c:pt>
                <c:pt idx="54">
                  <c:v>1.7916666666666636E-2</c:v>
                </c:pt>
                <c:pt idx="55">
                  <c:v>1.7916666666666636E-2</c:v>
                </c:pt>
                <c:pt idx="56">
                  <c:v>1.7916666666666636E-2</c:v>
                </c:pt>
                <c:pt idx="57">
                  <c:v>1.7916666666666636E-2</c:v>
                </c:pt>
                <c:pt idx="58">
                  <c:v>1.7916666666666636E-2</c:v>
                </c:pt>
                <c:pt idx="59">
                  <c:v>1.7916666666666636E-2</c:v>
                </c:pt>
                <c:pt idx="60">
                  <c:v>1.666666666666668E-2</c:v>
                </c:pt>
                <c:pt idx="61">
                  <c:v>1.666666666666668E-2</c:v>
                </c:pt>
                <c:pt idx="62">
                  <c:v>1.666666666666668E-2</c:v>
                </c:pt>
                <c:pt idx="63">
                  <c:v>1.666666666666668E-2</c:v>
                </c:pt>
                <c:pt idx="64">
                  <c:v>1.666666666666668E-2</c:v>
                </c:pt>
                <c:pt idx="65">
                  <c:v>1.666666666666668E-2</c:v>
                </c:pt>
                <c:pt idx="66">
                  <c:v>1.666666666666668E-2</c:v>
                </c:pt>
                <c:pt idx="67">
                  <c:v>1.666666666666668E-2</c:v>
                </c:pt>
                <c:pt idx="68">
                  <c:v>1.666666666666668E-2</c:v>
                </c:pt>
                <c:pt idx="69">
                  <c:v>1.666666666666668E-2</c:v>
                </c:pt>
                <c:pt idx="70">
                  <c:v>1.666666666666668E-2</c:v>
                </c:pt>
                <c:pt idx="71">
                  <c:v>1.666666666666668E-2</c:v>
                </c:pt>
              </c:numCache>
            </c:numRef>
          </c:val>
        </c:ser>
        <c:dLbls>
          <c:showLegendKey val="0"/>
          <c:showVal val="0"/>
          <c:showCatName val="0"/>
          <c:showSerName val="0"/>
          <c:showPercent val="0"/>
          <c:showBubbleSize val="0"/>
        </c:dLbls>
        <c:gapWidth val="150"/>
        <c:axId val="125883520"/>
        <c:axId val="125885440"/>
      </c:barChart>
      <c:catAx>
        <c:axId val="125883520"/>
        <c:scaling>
          <c:orientation val="minMax"/>
        </c:scaling>
        <c:delete val="0"/>
        <c:axPos val="b"/>
        <c:title>
          <c:tx>
            <c:rich>
              <a:bodyPr/>
              <a:lstStyle/>
              <a:p>
                <a:pPr>
                  <a:defRPr sz="1075" b="1" i="0" u="none" strike="noStrike" baseline="0">
                    <a:solidFill>
                      <a:srgbClr val="000000"/>
                    </a:solidFill>
                    <a:latin typeface="Arial"/>
                    <a:ea typeface="Arial"/>
                    <a:cs typeface="Arial"/>
                  </a:defRPr>
                </a:pPr>
                <a:r>
                  <a:rPr lang="en-US"/>
                  <a:t>Time (hours)</a:t>
                </a:r>
              </a:p>
            </c:rich>
          </c:tx>
          <c:layout>
            <c:manualLayout>
              <c:xMode val="edge"/>
              <c:yMode val="edge"/>
              <c:x val="0.48197343453510438"/>
              <c:y val="0.885295352786783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125885440"/>
        <c:crosses val="autoZero"/>
        <c:auto val="1"/>
        <c:lblAlgn val="ctr"/>
        <c:lblOffset val="100"/>
        <c:tickLblSkip val="4"/>
        <c:tickMarkSkip val="1"/>
        <c:noMultiLvlLbl val="0"/>
      </c:catAx>
      <c:valAx>
        <c:axId val="125885440"/>
        <c:scaling>
          <c:orientation val="minMax"/>
        </c:scaling>
        <c:delete val="0"/>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Arial"/>
                    <a:ea typeface="Arial"/>
                    <a:cs typeface="Arial"/>
                  </a:defRPr>
                </a:pPr>
                <a:r>
                  <a:rPr lang="en-US"/>
                  <a:t>Incremental precip (inches)</a:t>
                </a:r>
              </a:p>
            </c:rich>
          </c:tx>
          <c:layout>
            <c:manualLayout>
              <c:xMode val="edge"/>
              <c:yMode val="edge"/>
              <c:x val="3.0360531309297913E-2"/>
              <c:y val="0.23823560290257834"/>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12588352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landscape"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___ year hyetograph 24 hour storm
50% exceedance probability</a:t>
            </a:r>
          </a:p>
        </c:rich>
      </c:tx>
      <c:layout>
        <c:manualLayout>
          <c:xMode val="edge"/>
          <c:yMode val="edge"/>
          <c:x val="0.24288425047438331"/>
          <c:y val="3.5294117647058823E-2"/>
        </c:manualLayout>
      </c:layout>
      <c:overlay val="0"/>
      <c:spPr>
        <a:noFill/>
        <a:ln w="25400">
          <a:noFill/>
        </a:ln>
      </c:spPr>
    </c:title>
    <c:autoTitleDeleted val="0"/>
    <c:plotArea>
      <c:layout>
        <c:manualLayout>
          <c:layoutTarget val="inner"/>
          <c:xMode val="edge"/>
          <c:yMode val="edge"/>
          <c:x val="0.16698292220113853"/>
          <c:y val="0.2647062625032493"/>
          <c:w val="0.80645161290322598"/>
          <c:h val="0.5264713443120177"/>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'Region 2 24-hr Hyetograph Plot'!$B$3:$B$74</c:f>
              <c:numCache>
                <c:formatCode>0.000</c:formatCode>
                <c:ptCount val="72"/>
                <c:pt idx="0">
                  <c:v>1.7916666666666636E-2</c:v>
                </c:pt>
                <c:pt idx="1">
                  <c:v>1.7916666666666636E-2</c:v>
                </c:pt>
                <c:pt idx="2">
                  <c:v>2.7500000000000024E-2</c:v>
                </c:pt>
                <c:pt idx="3">
                  <c:v>2.7500000000000024E-2</c:v>
                </c:pt>
                <c:pt idx="4">
                  <c:v>2.7500000000000024E-2</c:v>
                </c:pt>
                <c:pt idx="5">
                  <c:v>2.7500000000000024E-2</c:v>
                </c:pt>
                <c:pt idx="6">
                  <c:v>2.7500000000000024E-2</c:v>
                </c:pt>
                <c:pt idx="7">
                  <c:v>2.7500000000000024E-2</c:v>
                </c:pt>
                <c:pt idx="8">
                  <c:v>4.6249999999999999E-2</c:v>
                </c:pt>
                <c:pt idx="9">
                  <c:v>4.6249999999999999E-2</c:v>
                </c:pt>
                <c:pt idx="10">
                  <c:v>4.6249999999999999E-2</c:v>
                </c:pt>
                <c:pt idx="11">
                  <c:v>4.6249999999999999E-2</c:v>
                </c:pt>
                <c:pt idx="12">
                  <c:v>4.6249999999999999E-2</c:v>
                </c:pt>
                <c:pt idx="13">
                  <c:v>4.6249999999999999E-2</c:v>
                </c:pt>
                <c:pt idx="14">
                  <c:v>0.11166666666666666</c:v>
                </c:pt>
                <c:pt idx="15">
                  <c:v>0.11166666666666666</c:v>
                </c:pt>
                <c:pt idx="16">
                  <c:v>0.11166666666666666</c:v>
                </c:pt>
                <c:pt idx="17">
                  <c:v>0.15749999999999997</c:v>
                </c:pt>
                <c:pt idx="18">
                  <c:v>0.15749999999999997</c:v>
                </c:pt>
                <c:pt idx="19">
                  <c:v>0.15749999999999997</c:v>
                </c:pt>
                <c:pt idx="20">
                  <c:v>0.20166666666666666</c:v>
                </c:pt>
                <c:pt idx="21">
                  <c:v>0.20166666666666666</c:v>
                </c:pt>
                <c:pt idx="22">
                  <c:v>0.25500000000000006</c:v>
                </c:pt>
                <c:pt idx="23">
                  <c:v>0.25500000000000006</c:v>
                </c:pt>
                <c:pt idx="24">
                  <c:v>0.25500000000000006</c:v>
                </c:pt>
                <c:pt idx="25">
                  <c:v>0.25500000000000006</c:v>
                </c:pt>
                <c:pt idx="26">
                  <c:v>0.60499999999999998</c:v>
                </c:pt>
                <c:pt idx="27">
                  <c:v>0.38000000000000006</c:v>
                </c:pt>
                <c:pt idx="28">
                  <c:v>0.26499999999999996</c:v>
                </c:pt>
                <c:pt idx="29">
                  <c:v>0.25500000000000006</c:v>
                </c:pt>
                <c:pt idx="30">
                  <c:v>0.25500000000000006</c:v>
                </c:pt>
                <c:pt idx="31">
                  <c:v>0.20166666666666666</c:v>
                </c:pt>
                <c:pt idx="32">
                  <c:v>0.15749999999999997</c:v>
                </c:pt>
                <c:pt idx="33">
                  <c:v>0.15749999999999997</c:v>
                </c:pt>
                <c:pt idx="34">
                  <c:v>0.15749999999999997</c:v>
                </c:pt>
                <c:pt idx="35">
                  <c:v>0.11166666666666666</c:v>
                </c:pt>
                <c:pt idx="36">
                  <c:v>0.11166666666666666</c:v>
                </c:pt>
                <c:pt idx="37">
                  <c:v>0.11166666666666666</c:v>
                </c:pt>
                <c:pt idx="38">
                  <c:v>4.6249999999999999E-2</c:v>
                </c:pt>
                <c:pt idx="39">
                  <c:v>4.6249999999999999E-2</c:v>
                </c:pt>
                <c:pt idx="40">
                  <c:v>4.6249999999999999E-2</c:v>
                </c:pt>
                <c:pt idx="41">
                  <c:v>4.6249999999999999E-2</c:v>
                </c:pt>
                <c:pt idx="42">
                  <c:v>4.6249999999999999E-2</c:v>
                </c:pt>
                <c:pt idx="43">
                  <c:v>4.6249999999999999E-2</c:v>
                </c:pt>
                <c:pt idx="44">
                  <c:v>2.7500000000000024E-2</c:v>
                </c:pt>
                <c:pt idx="45">
                  <c:v>2.7500000000000024E-2</c:v>
                </c:pt>
                <c:pt idx="46">
                  <c:v>2.7500000000000024E-2</c:v>
                </c:pt>
                <c:pt idx="47">
                  <c:v>2.7500000000000024E-2</c:v>
                </c:pt>
                <c:pt idx="48">
                  <c:v>2.7500000000000024E-2</c:v>
                </c:pt>
                <c:pt idx="49">
                  <c:v>2.7500000000000024E-2</c:v>
                </c:pt>
                <c:pt idx="50">
                  <c:v>1.7916666666666636E-2</c:v>
                </c:pt>
                <c:pt idx="51">
                  <c:v>1.7916666666666636E-2</c:v>
                </c:pt>
                <c:pt idx="52">
                  <c:v>1.7916666666666636E-2</c:v>
                </c:pt>
                <c:pt idx="53">
                  <c:v>1.7916666666666636E-2</c:v>
                </c:pt>
                <c:pt idx="54">
                  <c:v>1.7916666666666636E-2</c:v>
                </c:pt>
                <c:pt idx="55">
                  <c:v>1.7916666666666636E-2</c:v>
                </c:pt>
                <c:pt idx="56">
                  <c:v>1.7916666666666636E-2</c:v>
                </c:pt>
                <c:pt idx="57">
                  <c:v>1.7916666666666636E-2</c:v>
                </c:pt>
                <c:pt idx="58">
                  <c:v>1.7916666666666636E-2</c:v>
                </c:pt>
                <c:pt idx="59">
                  <c:v>1.7916666666666636E-2</c:v>
                </c:pt>
                <c:pt idx="60">
                  <c:v>7.5000000000000067E-3</c:v>
                </c:pt>
                <c:pt idx="61">
                  <c:v>7.5000000000000067E-3</c:v>
                </c:pt>
                <c:pt idx="62">
                  <c:v>7.5000000000000067E-3</c:v>
                </c:pt>
                <c:pt idx="63">
                  <c:v>7.5000000000000067E-3</c:v>
                </c:pt>
                <c:pt idx="64">
                  <c:v>7.5000000000000067E-3</c:v>
                </c:pt>
                <c:pt idx="65">
                  <c:v>7.5000000000000067E-3</c:v>
                </c:pt>
                <c:pt idx="66">
                  <c:v>7.5000000000000067E-3</c:v>
                </c:pt>
                <c:pt idx="67">
                  <c:v>7.5000000000000067E-3</c:v>
                </c:pt>
                <c:pt idx="68">
                  <c:v>7.5000000000000067E-3</c:v>
                </c:pt>
                <c:pt idx="69">
                  <c:v>7.5000000000000067E-3</c:v>
                </c:pt>
                <c:pt idx="70">
                  <c:v>7.5000000000000067E-3</c:v>
                </c:pt>
                <c:pt idx="71">
                  <c:v>7.5000000000000067E-3</c:v>
                </c:pt>
              </c:numCache>
            </c:numRef>
          </c:val>
        </c:ser>
        <c:dLbls>
          <c:showLegendKey val="0"/>
          <c:showVal val="0"/>
          <c:showCatName val="0"/>
          <c:showSerName val="0"/>
          <c:showPercent val="0"/>
          <c:showBubbleSize val="0"/>
        </c:dLbls>
        <c:gapWidth val="150"/>
        <c:axId val="53369088"/>
        <c:axId val="53395840"/>
      </c:barChart>
      <c:catAx>
        <c:axId val="53369088"/>
        <c:scaling>
          <c:orientation val="minMax"/>
        </c:scaling>
        <c:delete val="0"/>
        <c:axPos val="b"/>
        <c:title>
          <c:tx>
            <c:rich>
              <a:bodyPr/>
              <a:lstStyle/>
              <a:p>
                <a:pPr>
                  <a:defRPr sz="1075" b="1" i="0" u="none" strike="noStrike" baseline="0">
                    <a:solidFill>
                      <a:srgbClr val="000000"/>
                    </a:solidFill>
                    <a:latin typeface="Arial"/>
                    <a:ea typeface="Arial"/>
                    <a:cs typeface="Arial"/>
                  </a:defRPr>
                </a:pPr>
                <a:r>
                  <a:rPr lang="en-US"/>
                  <a:t>Time (hours)</a:t>
                </a:r>
              </a:p>
            </c:rich>
          </c:tx>
          <c:layout>
            <c:manualLayout>
              <c:xMode val="edge"/>
              <c:yMode val="edge"/>
              <c:x val="0.48197343453510438"/>
              <c:y val="0.885295352786783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53395840"/>
        <c:crosses val="autoZero"/>
        <c:auto val="1"/>
        <c:lblAlgn val="ctr"/>
        <c:lblOffset val="100"/>
        <c:tickLblSkip val="4"/>
        <c:tickMarkSkip val="1"/>
        <c:noMultiLvlLbl val="0"/>
      </c:catAx>
      <c:valAx>
        <c:axId val="53395840"/>
        <c:scaling>
          <c:orientation val="minMax"/>
        </c:scaling>
        <c:delete val="0"/>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Arial"/>
                    <a:ea typeface="Arial"/>
                    <a:cs typeface="Arial"/>
                  </a:defRPr>
                </a:pPr>
                <a:r>
                  <a:rPr lang="en-US"/>
                  <a:t>Incremental precip (inches)</a:t>
                </a:r>
              </a:p>
            </c:rich>
          </c:tx>
          <c:layout>
            <c:manualLayout>
              <c:xMode val="edge"/>
              <c:yMode val="edge"/>
              <c:x val="3.0360531309297913E-2"/>
              <c:y val="0.23823560290257834"/>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5336908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landscape"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___ year hyetograph 24 hour storm
50% exceedance probability</a:t>
            </a:r>
          </a:p>
        </c:rich>
      </c:tx>
      <c:layout>
        <c:manualLayout>
          <c:xMode val="edge"/>
          <c:yMode val="edge"/>
          <c:x val="0.24288425047438331"/>
          <c:y val="3.5294084174437544E-2"/>
        </c:manualLayout>
      </c:layout>
      <c:overlay val="0"/>
      <c:spPr>
        <a:noFill/>
        <a:ln w="25400">
          <a:noFill/>
        </a:ln>
      </c:spPr>
    </c:title>
    <c:autoTitleDeleted val="0"/>
    <c:plotArea>
      <c:layout>
        <c:manualLayout>
          <c:layoutTarget val="inner"/>
          <c:xMode val="edge"/>
          <c:yMode val="edge"/>
          <c:x val="0.16698292220113853"/>
          <c:y val="0.2647062625032493"/>
          <c:w val="0.80645161290322598"/>
          <c:h val="0.5264713443120177"/>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'Region 3 24-hr Hyetograph Plot'!$B$3:$B$74</c:f>
              <c:numCache>
                <c:formatCode>0.000</c:formatCode>
                <c:ptCount val="72"/>
                <c:pt idx="0">
                  <c:v>1.5833333333333255E-2</c:v>
                </c:pt>
                <c:pt idx="1">
                  <c:v>1.5833333333333255E-2</c:v>
                </c:pt>
                <c:pt idx="2">
                  <c:v>1.5833333333333255E-2</c:v>
                </c:pt>
                <c:pt idx="3">
                  <c:v>4.5833333333333379E-2</c:v>
                </c:pt>
                <c:pt idx="4">
                  <c:v>4.5833333333333379E-2</c:v>
                </c:pt>
                <c:pt idx="5">
                  <c:v>4.5833333333333379E-2</c:v>
                </c:pt>
                <c:pt idx="6">
                  <c:v>4.5833333333333379E-2</c:v>
                </c:pt>
                <c:pt idx="7">
                  <c:v>4.5833333333333379E-2</c:v>
                </c:pt>
                <c:pt idx="8">
                  <c:v>4.5833333333333379E-2</c:v>
                </c:pt>
                <c:pt idx="9">
                  <c:v>8.249999999999999E-2</c:v>
                </c:pt>
                <c:pt idx="10">
                  <c:v>8.249999999999999E-2</c:v>
                </c:pt>
                <c:pt idx="11">
                  <c:v>8.249999999999999E-2</c:v>
                </c:pt>
                <c:pt idx="12">
                  <c:v>0.1541666666666667</c:v>
                </c:pt>
                <c:pt idx="13">
                  <c:v>0.1541666666666667</c:v>
                </c:pt>
                <c:pt idx="14">
                  <c:v>0.1541666666666667</c:v>
                </c:pt>
                <c:pt idx="15">
                  <c:v>0.185</c:v>
                </c:pt>
                <c:pt idx="16">
                  <c:v>0.185</c:v>
                </c:pt>
                <c:pt idx="17">
                  <c:v>0.1933333333333333</c:v>
                </c:pt>
                <c:pt idx="18">
                  <c:v>0.1933333333333333</c:v>
                </c:pt>
                <c:pt idx="19">
                  <c:v>0.26833333333333331</c:v>
                </c:pt>
                <c:pt idx="20">
                  <c:v>0.26833333333333331</c:v>
                </c:pt>
                <c:pt idx="21">
                  <c:v>0.80500000000000005</c:v>
                </c:pt>
                <c:pt idx="22">
                  <c:v>0.48</c:v>
                </c:pt>
                <c:pt idx="23">
                  <c:v>0.35500000000000004</c:v>
                </c:pt>
                <c:pt idx="24">
                  <c:v>0.26833333333333331</c:v>
                </c:pt>
                <c:pt idx="25">
                  <c:v>0.1933333333333333</c:v>
                </c:pt>
                <c:pt idx="26">
                  <c:v>0.185</c:v>
                </c:pt>
                <c:pt idx="27">
                  <c:v>0.1541666666666667</c:v>
                </c:pt>
                <c:pt idx="28">
                  <c:v>0.1541666666666667</c:v>
                </c:pt>
                <c:pt idx="29">
                  <c:v>0.1541666666666667</c:v>
                </c:pt>
                <c:pt idx="30">
                  <c:v>8.249999999999999E-2</c:v>
                </c:pt>
                <c:pt idx="31">
                  <c:v>8.249999999999999E-2</c:v>
                </c:pt>
                <c:pt idx="32">
                  <c:v>8.249999999999999E-2</c:v>
                </c:pt>
                <c:pt idx="33">
                  <c:v>4.5833333333333379E-2</c:v>
                </c:pt>
                <c:pt idx="34">
                  <c:v>4.5833333333333379E-2</c:v>
                </c:pt>
                <c:pt idx="35">
                  <c:v>4.5833333333333379E-2</c:v>
                </c:pt>
                <c:pt idx="36">
                  <c:v>4.5833333333333379E-2</c:v>
                </c:pt>
                <c:pt idx="37">
                  <c:v>4.5833333333333379E-2</c:v>
                </c:pt>
                <c:pt idx="38">
                  <c:v>4.5833333333333379E-2</c:v>
                </c:pt>
                <c:pt idx="39">
                  <c:v>1.5833333333333255E-2</c:v>
                </c:pt>
                <c:pt idx="40">
                  <c:v>1.5833333333333255E-2</c:v>
                </c:pt>
                <c:pt idx="41">
                  <c:v>1.5833333333333255E-2</c:v>
                </c:pt>
                <c:pt idx="42">
                  <c:v>1.5833333333333255E-2</c:v>
                </c:pt>
                <c:pt idx="43">
                  <c:v>1.5833333333333255E-2</c:v>
                </c:pt>
                <c:pt idx="44">
                  <c:v>1.5833333333333255E-2</c:v>
                </c:pt>
                <c:pt idx="45">
                  <c:v>1.5833333333333255E-2</c:v>
                </c:pt>
                <c:pt idx="46">
                  <c:v>1.5833333333333255E-2</c:v>
                </c:pt>
                <c:pt idx="47">
                  <c:v>1.5833333333333255E-2</c:v>
                </c:pt>
                <c:pt idx="48">
                  <c:v>8.3333333333333402E-3</c:v>
                </c:pt>
                <c:pt idx="49">
                  <c:v>8.3333333333333402E-3</c:v>
                </c:pt>
                <c:pt idx="50">
                  <c:v>8.3333333333333402E-3</c:v>
                </c:pt>
                <c:pt idx="51">
                  <c:v>8.3333333333333402E-3</c:v>
                </c:pt>
                <c:pt idx="52">
                  <c:v>8.3333333333333402E-3</c:v>
                </c:pt>
                <c:pt idx="53">
                  <c:v>8.3333333333333402E-3</c:v>
                </c:pt>
                <c:pt idx="54">
                  <c:v>8.3333333333333402E-3</c:v>
                </c:pt>
                <c:pt idx="55">
                  <c:v>8.3333333333333402E-3</c:v>
                </c:pt>
                <c:pt idx="56">
                  <c:v>8.3333333333333402E-3</c:v>
                </c:pt>
                <c:pt idx="57">
                  <c:v>8.3333333333333402E-3</c:v>
                </c:pt>
                <c:pt idx="58">
                  <c:v>8.3333333333333402E-3</c:v>
                </c:pt>
                <c:pt idx="59">
                  <c:v>8.3333333333333402E-3</c:v>
                </c:pt>
                <c:pt idx="60">
                  <c:v>7.0833333333333859E-3</c:v>
                </c:pt>
                <c:pt idx="61">
                  <c:v>7.0833333333333859E-3</c:v>
                </c:pt>
                <c:pt idx="62">
                  <c:v>7.0833333333333859E-3</c:v>
                </c:pt>
                <c:pt idx="63">
                  <c:v>7.0833333333333859E-3</c:v>
                </c:pt>
                <c:pt idx="64">
                  <c:v>7.0833333333333859E-3</c:v>
                </c:pt>
                <c:pt idx="65">
                  <c:v>7.0833333333333859E-3</c:v>
                </c:pt>
                <c:pt idx="66">
                  <c:v>7.0833333333333859E-3</c:v>
                </c:pt>
                <c:pt idx="67">
                  <c:v>7.0833333333333859E-3</c:v>
                </c:pt>
                <c:pt idx="68">
                  <c:v>7.0833333333333859E-3</c:v>
                </c:pt>
                <c:pt idx="69">
                  <c:v>7.0833333333333859E-3</c:v>
                </c:pt>
                <c:pt idx="70">
                  <c:v>7.0833333333333859E-3</c:v>
                </c:pt>
                <c:pt idx="71">
                  <c:v>7.0833333333333859E-3</c:v>
                </c:pt>
              </c:numCache>
            </c:numRef>
          </c:val>
        </c:ser>
        <c:dLbls>
          <c:showLegendKey val="0"/>
          <c:showVal val="0"/>
          <c:showCatName val="0"/>
          <c:showSerName val="0"/>
          <c:showPercent val="0"/>
          <c:showBubbleSize val="0"/>
        </c:dLbls>
        <c:gapWidth val="150"/>
        <c:axId val="53767552"/>
        <c:axId val="53609984"/>
      </c:barChart>
      <c:catAx>
        <c:axId val="53767552"/>
        <c:scaling>
          <c:orientation val="minMax"/>
        </c:scaling>
        <c:delete val="0"/>
        <c:axPos val="b"/>
        <c:title>
          <c:tx>
            <c:rich>
              <a:bodyPr/>
              <a:lstStyle/>
              <a:p>
                <a:pPr>
                  <a:defRPr sz="1075" b="1" i="0" u="none" strike="noStrike" baseline="0">
                    <a:solidFill>
                      <a:srgbClr val="000000"/>
                    </a:solidFill>
                    <a:latin typeface="Arial"/>
                    <a:ea typeface="Arial"/>
                    <a:cs typeface="Arial"/>
                  </a:defRPr>
                </a:pPr>
                <a:r>
                  <a:rPr lang="en-US"/>
                  <a:t>Time (hours)</a:t>
                </a:r>
              </a:p>
            </c:rich>
          </c:tx>
          <c:layout>
            <c:manualLayout>
              <c:xMode val="edge"/>
              <c:yMode val="edge"/>
              <c:x val="0.48197343453510438"/>
              <c:y val="0.88529543563152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53609984"/>
        <c:crosses val="autoZero"/>
        <c:auto val="1"/>
        <c:lblAlgn val="ctr"/>
        <c:lblOffset val="100"/>
        <c:tickLblSkip val="4"/>
        <c:tickMarkSkip val="1"/>
        <c:noMultiLvlLbl val="0"/>
      </c:catAx>
      <c:valAx>
        <c:axId val="53609984"/>
        <c:scaling>
          <c:orientation val="minMax"/>
        </c:scaling>
        <c:delete val="0"/>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Arial"/>
                    <a:ea typeface="Arial"/>
                    <a:cs typeface="Arial"/>
                  </a:defRPr>
                </a:pPr>
                <a:r>
                  <a:rPr lang="en-US"/>
                  <a:t>Incremental precip (inches)</a:t>
                </a:r>
              </a:p>
            </c:rich>
          </c:tx>
          <c:layout>
            <c:manualLayout>
              <c:xMode val="edge"/>
              <c:yMode val="edge"/>
              <c:x val="3.0360531309297913E-2"/>
              <c:y val="0.23823570834133539"/>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5376755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landscape" verticalDpi="1200"/>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2.emf"/><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265113</xdr:colOff>
      <xdr:row>9</xdr:row>
      <xdr:rowOff>25397</xdr:rowOff>
    </xdr:from>
    <xdr:to>
      <xdr:col>9</xdr:col>
      <xdr:colOff>150813</xdr:colOff>
      <xdr:row>27</xdr:row>
      <xdr:rowOff>87313</xdr:rowOff>
    </xdr:to>
    <xdr:sp macro="" textlink="">
      <xdr:nvSpPr>
        <xdr:cNvPr id="2" name="TextBox 1"/>
        <xdr:cNvSpPr txBox="1"/>
      </xdr:nvSpPr>
      <xdr:spPr>
        <a:xfrm>
          <a:off x="265113" y="1482722"/>
          <a:ext cx="5372100" cy="29765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Introduction</a:t>
          </a:r>
        </a:p>
        <a:p>
          <a:endParaRPr lang="en-US" sz="1100" b="1"/>
        </a:p>
        <a:p>
          <a:r>
            <a:rPr lang="en-US" sz="1100" b="0"/>
            <a:t>This spreadsheet has been developed by the Montana Dam Safety Program to simplify the development of synthetic storm hyetographs for extreme precipitation events in Montana. This can be used as part of the procedures</a:t>
          </a:r>
          <a:r>
            <a:rPr lang="en-US" sz="1100" b="0" baseline="0"/>
            <a:t> found in the Montana Dam Safety Program's </a:t>
          </a:r>
          <a:r>
            <a:rPr lang="en-US" sz="1100" b="0" i="1" baseline="0"/>
            <a:t>Technical Note 1, </a:t>
          </a:r>
          <a:r>
            <a:rPr lang="en-US" sz="1100" i="1">
              <a:solidFill>
                <a:schemeClr val="dk1"/>
              </a:solidFill>
              <a:effectLst/>
              <a:latin typeface="+mn-lt"/>
              <a:ea typeface="+mn-ea"/>
              <a:cs typeface="+mn-cs"/>
            </a:rPr>
            <a:t>Determination of the Inflow Design Flood for High Hazard Dams in Montana</a:t>
          </a:r>
          <a:r>
            <a:rPr lang="en-US" sz="1100">
              <a:solidFill>
                <a:schemeClr val="dk1"/>
              </a:solidFill>
              <a:effectLst/>
              <a:latin typeface="+mn-lt"/>
              <a:ea typeface="+mn-ea"/>
              <a:cs typeface="+mn-cs"/>
            </a:rPr>
            <a:t>.</a:t>
          </a:r>
          <a:endParaRPr lang="en-US" sz="1100" b="0"/>
        </a:p>
        <a:p>
          <a:endParaRPr lang="en-US" sz="1100" b="0"/>
        </a:p>
        <a:p>
          <a:r>
            <a:rPr lang="en-US" sz="1100" b="0"/>
            <a:t>This spreadsheet is to be used for 24-hour duration storms.The user makes the</a:t>
          </a:r>
          <a:r>
            <a:rPr lang="en-US" sz="1100" b="0" baseline="0"/>
            <a:t> determination  for which Region in Montana is appropriate (see Step 1).</a:t>
          </a:r>
          <a:endParaRPr lang="en-US" sz="1100" b="0"/>
        </a:p>
        <a:p>
          <a:endParaRPr lang="en-US" sz="1100" b="0"/>
        </a:p>
        <a:p>
          <a:r>
            <a:rPr lang="en-US" sz="1100" b="0"/>
            <a:t>The calculations within are based on the data and information contained in </a:t>
          </a:r>
          <a:r>
            <a:rPr lang="en-US" sz="1100" b="0" i="1"/>
            <a:t>WRIR 98-4100</a:t>
          </a:r>
          <a:r>
            <a:rPr lang="en-US" sz="1100" b="0"/>
            <a:t>. This Introduction</a:t>
          </a:r>
          <a:r>
            <a:rPr lang="en-US" sz="1100" b="0" baseline="0"/>
            <a:t> </a:t>
          </a:r>
          <a:r>
            <a:rPr lang="en-US" sz="1100" b="0"/>
            <a:t>page gives overall guidance on how to use this spreadsheet.</a:t>
          </a:r>
        </a:p>
        <a:p>
          <a:endParaRPr lang="en-US" sz="1100" b="0"/>
        </a:p>
        <a:p>
          <a:r>
            <a:rPr lang="en-US" sz="1100" b="0"/>
            <a:t>Users input data </a:t>
          </a:r>
          <a:r>
            <a:rPr lang="en-US" sz="1100" b="0">
              <a:solidFill>
                <a:schemeClr val="tx1"/>
              </a:solidFill>
            </a:rPr>
            <a:t>in </a:t>
          </a:r>
          <a:r>
            <a:rPr lang="en-US" sz="1100" b="1">
              <a:solidFill>
                <a:srgbClr val="00B050"/>
              </a:solidFill>
            </a:rPr>
            <a:t>green</a:t>
          </a:r>
          <a:r>
            <a:rPr lang="en-US" sz="1100" b="0" baseline="0">
              <a:solidFill>
                <a:schemeClr val="dk1"/>
              </a:solidFill>
            </a:rPr>
            <a:t> </a:t>
          </a:r>
          <a:r>
            <a:rPr lang="en-US" sz="1100" b="0"/>
            <a:t>cells. The spreadsheet calculates</a:t>
          </a:r>
          <a:r>
            <a:rPr lang="en-US" sz="1100" b="0" baseline="0"/>
            <a:t> other values shown.</a:t>
          </a:r>
          <a:endParaRPr lang="en-US" sz="1100" b="0"/>
        </a:p>
      </xdr:txBody>
    </xdr:sp>
    <xdr:clientData/>
  </xdr:twoCellAnchor>
  <xdr:twoCellAnchor>
    <xdr:from>
      <xdr:col>0</xdr:col>
      <xdr:colOff>260350</xdr:colOff>
      <xdr:row>1</xdr:row>
      <xdr:rowOff>19050</xdr:rowOff>
    </xdr:from>
    <xdr:to>
      <xdr:col>9</xdr:col>
      <xdr:colOff>146050</xdr:colOff>
      <xdr:row>8</xdr:row>
      <xdr:rowOff>85725</xdr:rowOff>
    </xdr:to>
    <xdr:sp macro="" textlink="">
      <xdr:nvSpPr>
        <xdr:cNvPr id="3" name="TextBox 2"/>
        <xdr:cNvSpPr txBox="1"/>
      </xdr:nvSpPr>
      <xdr:spPr>
        <a:xfrm>
          <a:off x="260350" y="180975"/>
          <a:ext cx="5372100" cy="120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DETERMINING SYNTHETIC STORM HYETOGRAPHS - 24 HOUR DURATION STORMS</a:t>
          </a:r>
        </a:p>
        <a:p>
          <a:endParaRPr lang="en-US" sz="1100" b="1"/>
        </a:p>
        <a:p>
          <a:r>
            <a:rPr lang="en-US" sz="1100" b="0"/>
            <a:t>Reference: USGS </a:t>
          </a:r>
          <a:r>
            <a:rPr lang="en-US" sz="1100" b="0" i="1"/>
            <a:t>Water-Resources Investigations Report (WRIR) 98-4100, Characteristics of Extreme Storms in Montana and Methods for Constructing Synthetic Storm Hyetograhs</a:t>
          </a:r>
          <a:r>
            <a:rPr lang="en-US" sz="1100" b="0"/>
            <a:t>.</a:t>
          </a:r>
        </a:p>
        <a:p>
          <a:endParaRPr lang="en-US" sz="1100" b="0"/>
        </a:p>
        <a:p>
          <a:r>
            <a:rPr lang="en-US" sz="1100" b="0"/>
            <a:t>Latest Update:</a:t>
          </a:r>
          <a:r>
            <a:rPr lang="en-US" sz="1100" b="0" baseline="0"/>
            <a:t>  April 2020</a:t>
          </a:r>
          <a:endParaRPr lang="en-US" sz="1100" b="0"/>
        </a:p>
      </xdr:txBody>
    </xdr:sp>
    <xdr:clientData/>
  </xdr:twoCellAnchor>
  <xdr:twoCellAnchor>
    <xdr:from>
      <xdr:col>9</xdr:col>
      <xdr:colOff>603249</xdr:colOff>
      <xdr:row>10</xdr:row>
      <xdr:rowOff>158747</xdr:rowOff>
    </xdr:from>
    <xdr:to>
      <xdr:col>19</xdr:col>
      <xdr:colOff>198437</xdr:colOff>
      <xdr:row>20</xdr:row>
      <xdr:rowOff>79375</xdr:rowOff>
    </xdr:to>
    <xdr:sp macro="" textlink="">
      <xdr:nvSpPr>
        <xdr:cNvPr id="4" name="TextBox 3"/>
        <xdr:cNvSpPr txBox="1"/>
      </xdr:nvSpPr>
      <xdr:spPr>
        <a:xfrm>
          <a:off x="6089649" y="1777997"/>
          <a:ext cx="5691188" cy="15398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Step</a:t>
          </a:r>
          <a:r>
            <a:rPr lang="en-US" sz="1100" b="1" baseline="0"/>
            <a:t> 2 - Storm Return Period and Basin Average Depth</a:t>
          </a:r>
        </a:p>
        <a:p>
          <a:r>
            <a:rPr lang="en-US" sz="1100" b="0" baseline="0"/>
            <a:t>These two data pieces go together and should have already been determined. The return period is determined by criteria set by the Montana Dam Safety Program based on their risk-based spillway design procedures. The basin average depth is typically determined by procedures found in </a:t>
          </a:r>
          <a:r>
            <a:rPr lang="en-US" sz="1100" b="0">
              <a:solidFill>
                <a:schemeClr val="dk1"/>
              </a:solidFill>
              <a:effectLst/>
              <a:latin typeface="+mn-lt"/>
              <a:ea typeface="+mn-ea"/>
              <a:cs typeface="+mn-cs"/>
            </a:rPr>
            <a:t>USGS </a:t>
          </a:r>
          <a:r>
            <a:rPr lang="en-US" sz="1100" b="0" i="1">
              <a:solidFill>
                <a:schemeClr val="dk1"/>
              </a:solidFill>
              <a:effectLst/>
              <a:latin typeface="+mn-lt"/>
              <a:ea typeface="+mn-ea"/>
              <a:cs typeface="+mn-cs"/>
            </a:rPr>
            <a:t>WRIR 97-4004, Regional Analysis of Annual Precipitation Maxima in Montana</a:t>
          </a:r>
          <a:r>
            <a:rPr lang="en-US" sz="1100" b="0">
              <a:solidFill>
                <a:schemeClr val="dk1"/>
              </a:solidFill>
              <a:effectLst/>
              <a:latin typeface="+mn-lt"/>
              <a:ea typeface="+mn-ea"/>
              <a:cs typeface="+mn-cs"/>
            </a:rPr>
            <a:t>.</a:t>
          </a:r>
        </a:p>
        <a:p>
          <a:endParaRPr lang="en-US" sz="1100" b="0">
            <a:solidFill>
              <a:schemeClr val="dk1"/>
            </a:solidFill>
            <a:effectLst/>
            <a:latin typeface="+mn-lt"/>
            <a:ea typeface="+mn-ea"/>
            <a:cs typeface="+mn-cs"/>
          </a:endParaRPr>
        </a:p>
        <a:p>
          <a:r>
            <a:rPr lang="en-US" sz="1100" b="0">
              <a:solidFill>
                <a:schemeClr val="dk1"/>
              </a:solidFill>
              <a:effectLst/>
              <a:latin typeface="+mn-lt"/>
              <a:ea typeface="+mn-ea"/>
              <a:cs typeface="+mn-cs"/>
            </a:rPr>
            <a:t>The user enters these values</a:t>
          </a:r>
          <a:r>
            <a:rPr lang="en-US" sz="1100" b="0" baseline="0">
              <a:solidFill>
                <a:schemeClr val="dk1"/>
              </a:solidFill>
              <a:effectLst/>
              <a:latin typeface="+mn-lt"/>
              <a:ea typeface="+mn-ea"/>
              <a:cs typeface="+mn-cs"/>
            </a:rPr>
            <a:t> in the appropriate </a:t>
          </a:r>
          <a:r>
            <a:rPr lang="en-US" sz="1100" b="1" baseline="0">
              <a:solidFill>
                <a:srgbClr val="00B050"/>
              </a:solidFill>
              <a:effectLst/>
              <a:latin typeface="+mn-lt"/>
              <a:ea typeface="+mn-ea"/>
              <a:cs typeface="+mn-cs"/>
            </a:rPr>
            <a:t>green</a:t>
          </a:r>
          <a:r>
            <a:rPr lang="en-US" sz="1100" b="0" baseline="0">
              <a:solidFill>
                <a:schemeClr val="dk1"/>
              </a:solidFill>
              <a:effectLst/>
              <a:latin typeface="+mn-lt"/>
              <a:ea typeface="+mn-ea"/>
              <a:cs typeface="+mn-cs"/>
            </a:rPr>
            <a:t> cells on the spreadsheet. (The return period value is entered only for identification purposes. It is not used in any of the calculations.)</a:t>
          </a:r>
          <a:endParaRPr lang="en-US" sz="1100" b="0"/>
        </a:p>
      </xdr:txBody>
    </xdr:sp>
    <xdr:clientData/>
  </xdr:twoCellAnchor>
  <xdr:twoCellAnchor>
    <xdr:from>
      <xdr:col>10</xdr:col>
      <xdr:colOff>7938</xdr:colOff>
      <xdr:row>0</xdr:row>
      <xdr:rowOff>158748</xdr:rowOff>
    </xdr:from>
    <xdr:to>
      <xdr:col>19</xdr:col>
      <xdr:colOff>214313</xdr:colOff>
      <xdr:row>9</xdr:row>
      <xdr:rowOff>87313</xdr:rowOff>
    </xdr:to>
    <xdr:sp macro="" textlink="">
      <xdr:nvSpPr>
        <xdr:cNvPr id="5" name="TextBox 4"/>
        <xdr:cNvSpPr txBox="1"/>
      </xdr:nvSpPr>
      <xdr:spPr>
        <a:xfrm>
          <a:off x="6103938" y="158748"/>
          <a:ext cx="5692775" cy="1385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Step</a:t>
          </a:r>
          <a:r>
            <a:rPr lang="en-US" sz="1100" b="1" baseline="0"/>
            <a:t> 1 - Identify the Appropriate Region in Montana</a:t>
          </a:r>
        </a:p>
        <a:p>
          <a:r>
            <a:rPr lang="en-US" sz="1100" b="0" baseline="0"/>
            <a:t>The user determines in which region of Montana the basin is located and utilizes the correct worksheets herein. Region delineations are found in </a:t>
          </a:r>
          <a:r>
            <a:rPr lang="en-US" sz="1100" b="0">
              <a:solidFill>
                <a:schemeClr val="dk1"/>
              </a:solidFill>
              <a:effectLst/>
              <a:latin typeface="+mn-lt"/>
              <a:ea typeface="+mn-ea"/>
              <a:cs typeface="+mn-cs"/>
            </a:rPr>
            <a:t>USGS </a:t>
          </a:r>
          <a:r>
            <a:rPr lang="en-US" sz="1100" b="0" i="1">
              <a:solidFill>
                <a:schemeClr val="dk1"/>
              </a:solidFill>
              <a:effectLst/>
              <a:latin typeface="+mn-lt"/>
              <a:ea typeface="+mn-ea"/>
              <a:cs typeface="+mn-cs"/>
            </a:rPr>
            <a:t>WRIR 97-4004, Regional Analysis of Annual Precipitation Maxima in Montana</a:t>
          </a:r>
          <a:r>
            <a:rPr lang="en-US" sz="1100" b="0">
              <a:solidFill>
                <a:schemeClr val="dk1"/>
              </a:solidFill>
              <a:effectLst/>
              <a:latin typeface="+mn-lt"/>
              <a:ea typeface="+mn-ea"/>
              <a:cs typeface="+mn-cs"/>
            </a:rPr>
            <a:t>.</a:t>
          </a:r>
        </a:p>
        <a:p>
          <a:endParaRPr lang="en-US" sz="1100" b="0">
            <a:solidFill>
              <a:schemeClr val="dk1"/>
            </a:solidFill>
            <a:effectLst/>
            <a:latin typeface="+mn-lt"/>
            <a:ea typeface="+mn-ea"/>
            <a:cs typeface="+mn-cs"/>
          </a:endParaRPr>
        </a:p>
        <a:p>
          <a:r>
            <a:rPr lang="en-US" sz="1100" b="0">
              <a:solidFill>
                <a:schemeClr val="dk1"/>
              </a:solidFill>
              <a:effectLst/>
              <a:latin typeface="+mn-lt"/>
              <a:ea typeface="+mn-ea"/>
              <a:cs typeface="+mn-cs"/>
            </a:rPr>
            <a:t>There are two worksheets</a:t>
          </a:r>
          <a:r>
            <a:rPr lang="en-US" sz="1100" b="0" baseline="0">
              <a:solidFill>
                <a:schemeClr val="dk1"/>
              </a:solidFill>
              <a:effectLst/>
              <a:latin typeface="+mn-lt"/>
              <a:ea typeface="+mn-ea"/>
              <a:cs typeface="+mn-cs"/>
            </a:rPr>
            <a:t> for each of the three Regions. Once the Region is selected, use only the worksheets for that region. The other worksheets can be deleted or ignored.</a:t>
          </a:r>
        </a:p>
        <a:p>
          <a:endParaRPr lang="en-US" sz="1100" b="0"/>
        </a:p>
      </xdr:txBody>
    </xdr:sp>
    <xdr:clientData/>
  </xdr:twoCellAnchor>
  <xdr:twoCellAnchor>
    <xdr:from>
      <xdr:col>10</xdr:col>
      <xdr:colOff>0</xdr:colOff>
      <xdr:row>21</xdr:row>
      <xdr:rowOff>87312</xdr:rowOff>
    </xdr:from>
    <xdr:to>
      <xdr:col>19</xdr:col>
      <xdr:colOff>206375</xdr:colOff>
      <xdr:row>28</xdr:row>
      <xdr:rowOff>7938</xdr:rowOff>
    </xdr:to>
    <xdr:sp macro="" textlink="">
      <xdr:nvSpPr>
        <xdr:cNvPr id="6" name="TextBox 5"/>
        <xdr:cNvSpPr txBox="1"/>
      </xdr:nvSpPr>
      <xdr:spPr>
        <a:xfrm>
          <a:off x="6096000" y="3487737"/>
          <a:ext cx="5692775" cy="1054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Step</a:t>
          </a:r>
          <a:r>
            <a:rPr lang="en-US" sz="1100" b="1" baseline="0"/>
            <a:t> 3 - Depth-Area Adjustment?</a:t>
          </a:r>
        </a:p>
        <a:p>
          <a:r>
            <a:rPr lang="en-US" sz="1100" b="0" baseline="0"/>
            <a:t>User is cautioned not to repeat using a depth-area adjustment (Figure 17 of </a:t>
          </a:r>
          <a:r>
            <a:rPr lang="en-US" sz="1100" b="0" i="1" baseline="0">
              <a:solidFill>
                <a:schemeClr val="dk1"/>
              </a:solidFill>
              <a:effectLst/>
              <a:latin typeface="+mn-lt"/>
              <a:ea typeface="+mn-ea"/>
              <a:cs typeface="+mn-cs"/>
            </a:rPr>
            <a:t>WRIR 98-4100</a:t>
          </a:r>
          <a:r>
            <a:rPr lang="en-US" sz="1100" b="0" baseline="0"/>
            <a:t>) if it has already been used for determining the basin average depth. If a depth-area adjustment has already been applied, the user would then enter a value of 1 in the </a:t>
          </a:r>
          <a:r>
            <a:rPr lang="en-US" sz="1100" b="1" baseline="0">
              <a:solidFill>
                <a:srgbClr val="00B050"/>
              </a:solidFill>
            </a:rPr>
            <a:t>green</a:t>
          </a:r>
          <a:r>
            <a:rPr lang="en-US" sz="1100" b="0" baseline="0"/>
            <a:t> cells of column C for the depth-area adjustment factor.</a:t>
          </a:r>
          <a:endParaRPr lang="en-US" sz="1100" b="0"/>
        </a:p>
      </xdr:txBody>
    </xdr:sp>
    <xdr:clientData/>
  </xdr:twoCellAnchor>
  <xdr:twoCellAnchor>
    <xdr:from>
      <xdr:col>10</xdr:col>
      <xdr:colOff>0</xdr:colOff>
      <xdr:row>29</xdr:row>
      <xdr:rowOff>0</xdr:rowOff>
    </xdr:from>
    <xdr:to>
      <xdr:col>19</xdr:col>
      <xdr:colOff>206375</xdr:colOff>
      <xdr:row>34</xdr:row>
      <xdr:rowOff>79375</xdr:rowOff>
    </xdr:to>
    <xdr:sp macro="" textlink="">
      <xdr:nvSpPr>
        <xdr:cNvPr id="7" name="TextBox 6"/>
        <xdr:cNvSpPr txBox="1"/>
      </xdr:nvSpPr>
      <xdr:spPr>
        <a:xfrm>
          <a:off x="6096000" y="4695825"/>
          <a:ext cx="5692775" cy="88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Step</a:t>
          </a:r>
          <a:r>
            <a:rPr lang="en-US" sz="1100" b="1" baseline="0"/>
            <a:t> 4 - Plot of Hyetograph</a:t>
          </a:r>
        </a:p>
        <a:p>
          <a:r>
            <a:rPr lang="en-US" sz="1100" b="0" baseline="0"/>
            <a:t>The incremental precipitation depths for each time step is shown on the second worksheet for each Region. It is accompanied by a plot of the hyetograph. The user can input the appropriate return period in title of the plot.</a:t>
          </a:r>
          <a:endParaRPr lang="en-US" sz="1100" b="0"/>
        </a:p>
      </xdr:txBody>
    </xdr:sp>
    <xdr:clientData/>
  </xdr:twoCellAnchor>
  <xdr:twoCellAnchor>
    <xdr:from>
      <xdr:col>0</xdr:col>
      <xdr:colOff>254001</xdr:colOff>
      <xdr:row>28</xdr:row>
      <xdr:rowOff>15874</xdr:rowOff>
    </xdr:from>
    <xdr:to>
      <xdr:col>9</xdr:col>
      <xdr:colOff>139701</xdr:colOff>
      <xdr:row>50</xdr:row>
      <xdr:rowOff>150813</xdr:rowOff>
    </xdr:to>
    <xdr:sp macro="" textlink="">
      <xdr:nvSpPr>
        <xdr:cNvPr id="8" name="TextBox 7"/>
        <xdr:cNvSpPr txBox="1"/>
      </xdr:nvSpPr>
      <xdr:spPr>
        <a:xfrm>
          <a:off x="254001" y="4549774"/>
          <a:ext cx="5372100" cy="36972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Spreadsheet Calculations</a:t>
          </a:r>
        </a:p>
        <a:p>
          <a:endParaRPr lang="en-US" sz="1100" b="0"/>
        </a:p>
        <a:p>
          <a:r>
            <a:rPr lang="en-US" sz="1100" b="0"/>
            <a:t>The calculations performed by this spreadsheet are in accordance</a:t>
          </a:r>
          <a:r>
            <a:rPr lang="en-US" sz="1100" b="0" baseline="0"/>
            <a:t> with the values and procedures of WRIR 98-4100. The calculations also use values  from </a:t>
          </a:r>
          <a:r>
            <a:rPr lang="en-US" sz="1100" b="0" i="1" baseline="0"/>
            <a:t>WRIR 98-4100 </a:t>
          </a:r>
          <a:r>
            <a:rPr lang="en-US" sz="1100" b="0" baseline="0"/>
            <a:t>recommended by the Montana Dam Safety Program. These values are summarized below. The user may consult WRIR 98-4100 if other values are desirred. </a:t>
          </a:r>
        </a:p>
        <a:p>
          <a:endParaRPr lang="en-US" sz="1100" b="0" baseline="0"/>
        </a:p>
        <a:p>
          <a:r>
            <a:rPr lang="en-US" sz="1100" b="0" baseline="0"/>
            <a:t>- The dimensionless depth values are for a 50% exceedance probability from Tables 13, 14 and 15 of </a:t>
          </a:r>
          <a:r>
            <a:rPr lang="en-US" sz="1100" b="0" i="1" baseline="0"/>
            <a:t>WRIR 98-4100</a:t>
          </a:r>
          <a:r>
            <a:rPr lang="en-US" sz="1100" b="0" baseline="0"/>
            <a:t>.</a:t>
          </a:r>
        </a:p>
        <a:p>
          <a:endParaRPr lang="en-US" sz="1100" b="0" baseline="0"/>
        </a:p>
        <a:p>
          <a:r>
            <a:rPr lang="en-US" sz="1100" b="0" baseline="0"/>
            <a:t>- The values for the time-to-peak precipitation are for a 50% exceedance probability from Table 19 of </a:t>
          </a:r>
          <a:r>
            <a:rPr lang="en-US" sz="1100" b="0" i="1" baseline="0"/>
            <a:t>WRIR 98-4100</a:t>
          </a:r>
          <a:r>
            <a:rPr lang="en-US" sz="1100" b="0" baseline="0"/>
            <a:t>.</a:t>
          </a:r>
        </a:p>
        <a:p>
          <a:endParaRPr lang="en-US" sz="1100" b="0" baseline="0"/>
        </a:p>
        <a:p>
          <a:r>
            <a:rPr lang="en-US" sz="1100" b="0" baseline="0"/>
            <a:t>- The high-intensity storm patterns for the three highest precipitation increments are automatically input on the worksheets based on the highest percentage of storms in each region, from Table 2 of </a:t>
          </a:r>
          <a:r>
            <a:rPr lang="en-US" sz="1100" b="0" i="1" baseline="0"/>
            <a:t>WRIR 98-4100</a:t>
          </a:r>
          <a:r>
            <a:rPr lang="en-US" sz="1100" b="0" baseline="0"/>
            <a:t>.</a:t>
          </a:r>
        </a:p>
        <a:p>
          <a:endParaRPr lang="en-US" sz="1100" b="0" baseline="0"/>
        </a:p>
        <a:p>
          <a:r>
            <a:rPr lang="en-US" sz="1100" b="0"/>
            <a:t>- The rest of the incremental depths are alternated on both sides of the high-intensity increments until they reach the end limits of</a:t>
          </a:r>
          <a:r>
            <a:rPr lang="en-US" sz="1100" b="0" baseline="0"/>
            <a:t> the hyetograph. This type of distribution follows general macro-patterns 1, 5 and 9 of Figure 3 of </a:t>
          </a:r>
          <a:r>
            <a:rPr lang="en-US" sz="1100" b="0" i="1" baseline="0"/>
            <a:t>WRIR 98-4100</a:t>
          </a:r>
          <a:r>
            <a:rPr lang="en-US" sz="1100" b="0" baseline="0"/>
            <a:t>.</a:t>
          </a:r>
          <a:endParaRPr lang="en-US" sz="1100" b="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733425</xdr:colOff>
      <xdr:row>85</xdr:row>
      <xdr:rowOff>57150</xdr:rowOff>
    </xdr:from>
    <xdr:to>
      <xdr:col>8</xdr:col>
      <xdr:colOff>304800</xdr:colOff>
      <xdr:row>117</xdr:row>
      <xdr:rowOff>57150</xdr:rowOff>
    </xdr:to>
    <xdr:pic>
      <xdr:nvPicPr>
        <xdr:cNvPr id="5558"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 y="13496925"/>
          <a:ext cx="6353175" cy="518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1276350</xdr:colOff>
      <xdr:row>121</xdr:row>
      <xdr:rowOff>95250</xdr:rowOff>
    </xdr:from>
    <xdr:to>
      <xdr:col>7</xdr:col>
      <xdr:colOff>209550</xdr:colOff>
      <xdr:row>137</xdr:row>
      <xdr:rowOff>76200</xdr:rowOff>
    </xdr:to>
    <xdr:pic>
      <xdr:nvPicPr>
        <xdr:cNvPr id="5559" name="Picture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6350" y="19364325"/>
          <a:ext cx="5210175" cy="257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619125</xdr:colOff>
      <xdr:row>131</xdr:row>
      <xdr:rowOff>95250</xdr:rowOff>
    </xdr:from>
    <xdr:to>
      <xdr:col>6</xdr:col>
      <xdr:colOff>19050</xdr:colOff>
      <xdr:row>132</xdr:row>
      <xdr:rowOff>123825</xdr:rowOff>
    </xdr:to>
    <xdr:sp macro="" textlink="">
      <xdr:nvSpPr>
        <xdr:cNvPr id="5560" name="Rectangle 18"/>
        <xdr:cNvSpPr>
          <a:spLocks noChangeArrowheads="1"/>
        </xdr:cNvSpPr>
      </xdr:nvSpPr>
      <xdr:spPr bwMode="auto">
        <a:xfrm>
          <a:off x="5124450" y="20983575"/>
          <a:ext cx="323850" cy="190500"/>
        </a:xfrm>
        <a:prstGeom prst="rect">
          <a:avLst/>
        </a:prstGeom>
        <a:noFill/>
        <a:ln w="254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533400</xdr:colOff>
      <xdr:row>67</xdr:row>
      <xdr:rowOff>114300</xdr:rowOff>
    </xdr:from>
    <xdr:to>
      <xdr:col>8</xdr:col>
      <xdr:colOff>695325</xdr:colOff>
      <xdr:row>84</xdr:row>
      <xdr:rowOff>38100</xdr:rowOff>
    </xdr:to>
    <xdr:pic>
      <xdr:nvPicPr>
        <xdr:cNvPr id="5561" name="Picture 15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10639425"/>
          <a:ext cx="6943725" cy="2676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76200</xdr:colOff>
      <xdr:row>70</xdr:row>
      <xdr:rowOff>152400</xdr:rowOff>
    </xdr:from>
    <xdr:to>
      <xdr:col>5</xdr:col>
      <xdr:colOff>552450</xdr:colOff>
      <xdr:row>83</xdr:row>
      <xdr:rowOff>85725</xdr:rowOff>
    </xdr:to>
    <xdr:sp macro="" textlink="">
      <xdr:nvSpPr>
        <xdr:cNvPr id="5562" name="Rectangle 16"/>
        <xdr:cNvSpPr>
          <a:spLocks noChangeArrowheads="1"/>
        </xdr:cNvSpPr>
      </xdr:nvSpPr>
      <xdr:spPr bwMode="auto">
        <a:xfrm>
          <a:off x="4305300" y="12134850"/>
          <a:ext cx="476250" cy="2038350"/>
        </a:xfrm>
        <a:prstGeom prst="rect">
          <a:avLst/>
        </a:prstGeom>
        <a:noFill/>
        <a:ln w="254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38100</xdr:colOff>
      <xdr:row>67</xdr:row>
      <xdr:rowOff>152400</xdr:rowOff>
    </xdr:from>
    <xdr:ext cx="1201932" cy="264560"/>
    <xdr:sp macro="" textlink="">
      <xdr:nvSpPr>
        <xdr:cNvPr id="20" name="TextBox 19"/>
        <xdr:cNvSpPr txBox="1"/>
      </xdr:nvSpPr>
      <xdr:spPr>
        <a:xfrm>
          <a:off x="1323975" y="10677525"/>
          <a:ext cx="1201932" cy="264560"/>
        </a:xfrm>
        <a:prstGeom prst="rect">
          <a:avLst/>
        </a:prstGeom>
        <a:solidFill>
          <a:srgbClr val="FFFFFF"/>
        </a:solidFill>
        <a:ln>
          <a:solidFill>
            <a:srgbClr val="00000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Table</a:t>
          </a:r>
          <a:r>
            <a:rPr lang="en-US" sz="1100" baseline="0"/>
            <a:t> 13 Region 1</a:t>
          </a:r>
          <a:endParaRPr lang="en-US" sz="1100"/>
        </a:p>
      </xdr:txBody>
    </xdr:sp>
    <xdr:clientData/>
  </xdr:oneCellAnchor>
  <xdr:twoCellAnchor>
    <xdr:from>
      <xdr:col>10</xdr:col>
      <xdr:colOff>0</xdr:colOff>
      <xdr:row>14</xdr:row>
      <xdr:rowOff>0</xdr:rowOff>
    </xdr:from>
    <xdr:to>
      <xdr:col>14</xdr:col>
      <xdr:colOff>152400</xdr:colOff>
      <xdr:row>33</xdr:row>
      <xdr:rowOff>57150</xdr:rowOff>
    </xdr:to>
    <xdr:sp macro="" textlink="">
      <xdr:nvSpPr>
        <xdr:cNvPr id="10" name="TextBox 9"/>
        <xdr:cNvSpPr txBox="1"/>
      </xdr:nvSpPr>
      <xdr:spPr>
        <a:xfrm>
          <a:off x="8763000" y="2590800"/>
          <a:ext cx="27336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To avoid too much conservatism, the following has been incorporated into this spreadsheet:  </a:t>
          </a:r>
        </a:p>
        <a:p>
          <a:pPr marL="0" marR="0" indent="0" defTabSz="914400" eaLnBrk="1" fontAlgn="auto" latinLnBrk="0" hangingPunct="1">
            <a:lnSpc>
              <a:spcPct val="100000"/>
            </a:lnSpc>
            <a:spcBef>
              <a:spcPts val="0"/>
            </a:spcBef>
            <a:spcAft>
              <a:spcPts val="0"/>
            </a:spcAft>
            <a:buClrTx/>
            <a:buSzTx/>
            <a:buFontTx/>
            <a:buNone/>
            <a:tabLst/>
            <a:defRPr/>
          </a:pPr>
          <a:endParaRPr lang="en-US" sz="110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1) The 50% exceedance probability hyetograph pattern is used to distribute incremental storm depths; </a:t>
          </a: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2) 50% exceedance probability</a:t>
          </a:r>
          <a:r>
            <a:rPr lang="en-US" sz="1100" baseline="0" smtClean="0">
              <a:solidFill>
                <a:schemeClr val="dk1"/>
              </a:solidFill>
              <a:latin typeface="+mn-lt"/>
              <a:ea typeface="+mn-ea"/>
              <a:cs typeface="+mn-cs"/>
            </a:rPr>
            <a:t> </a:t>
          </a:r>
          <a:r>
            <a:rPr lang="en-US" sz="1100" smtClean="0">
              <a:solidFill>
                <a:schemeClr val="dk1"/>
              </a:solidFill>
              <a:latin typeface="+mn-lt"/>
              <a:ea typeface="+mn-ea"/>
              <a:cs typeface="+mn-cs"/>
            </a:rPr>
            <a:t>storm characteristics</a:t>
          </a:r>
          <a:r>
            <a:rPr lang="en-US" sz="1100" baseline="0" smtClean="0">
              <a:solidFill>
                <a:schemeClr val="dk1"/>
              </a:solidFill>
              <a:latin typeface="+mn-lt"/>
              <a:ea typeface="+mn-ea"/>
              <a:cs typeface="+mn-cs"/>
            </a:rPr>
            <a:t> have been used.</a:t>
          </a:r>
        </a:p>
        <a:p>
          <a:pPr marL="0" marR="0" indent="0" defTabSz="914400" eaLnBrk="1" fontAlgn="auto" latinLnBrk="0" hangingPunct="1">
            <a:lnSpc>
              <a:spcPct val="100000"/>
            </a:lnSpc>
            <a:spcBef>
              <a:spcPts val="0"/>
            </a:spcBef>
            <a:spcAft>
              <a:spcPts val="0"/>
            </a:spcAft>
            <a:buClrTx/>
            <a:buSzTx/>
            <a:buFontTx/>
            <a:buNone/>
            <a:tabLst/>
            <a:defRPr/>
          </a:pPr>
          <a:endParaRPr lang="en-US" sz="110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The user is also</a:t>
          </a:r>
          <a:r>
            <a:rPr lang="en-US" sz="1100" baseline="0" smtClean="0">
              <a:solidFill>
                <a:schemeClr val="dk1"/>
              </a:solidFill>
              <a:latin typeface="+mn-lt"/>
              <a:ea typeface="+mn-ea"/>
              <a:cs typeface="+mn-cs"/>
            </a:rPr>
            <a:t> </a:t>
          </a:r>
          <a:r>
            <a:rPr lang="en-US" sz="1100" smtClean="0">
              <a:solidFill>
                <a:schemeClr val="dk1"/>
              </a:solidFill>
              <a:latin typeface="+mn-lt"/>
              <a:ea typeface="+mn-ea"/>
              <a:cs typeface="+mn-cs"/>
            </a:rPr>
            <a:t>cautioned to use the depth-area adjustment</a:t>
          </a:r>
          <a:r>
            <a:rPr lang="en-US" sz="1100" baseline="0" smtClean="0">
              <a:solidFill>
                <a:schemeClr val="dk1"/>
              </a:solidFill>
              <a:latin typeface="+mn-lt"/>
              <a:ea typeface="+mn-ea"/>
              <a:cs typeface="+mn-cs"/>
            </a:rPr>
            <a:t> in Figure 17 ONLY if it was </a:t>
          </a:r>
          <a:r>
            <a:rPr lang="en-US" sz="1100" u="sng" baseline="0" smtClean="0">
              <a:solidFill>
                <a:schemeClr val="dk1"/>
              </a:solidFill>
              <a:latin typeface="+mn-lt"/>
              <a:ea typeface="+mn-ea"/>
              <a:cs typeface="+mn-cs"/>
            </a:rPr>
            <a:t>not</a:t>
          </a:r>
          <a:r>
            <a:rPr lang="en-US" sz="1100" baseline="0" smtClean="0">
              <a:solidFill>
                <a:schemeClr val="dk1"/>
              </a:solidFill>
              <a:latin typeface="+mn-lt"/>
              <a:ea typeface="+mn-ea"/>
              <a:cs typeface="+mn-cs"/>
            </a:rPr>
            <a:t> used in the basin average depth calculations. If it was already used for the basin average depth,  enter a value of 1 in each of the </a:t>
          </a:r>
          <a:r>
            <a:rPr lang="en-US" sz="1100" b="1" baseline="0" smtClean="0">
              <a:solidFill>
                <a:srgbClr val="00B050"/>
              </a:solidFill>
              <a:latin typeface="+mn-lt"/>
              <a:ea typeface="+mn-ea"/>
              <a:cs typeface="+mn-cs"/>
            </a:rPr>
            <a:t>green</a:t>
          </a:r>
          <a:r>
            <a:rPr lang="en-US" sz="1100" baseline="0" smtClean="0">
              <a:solidFill>
                <a:schemeClr val="dk1"/>
              </a:solidFill>
              <a:latin typeface="+mn-lt"/>
              <a:ea typeface="+mn-ea"/>
              <a:cs typeface="+mn-cs"/>
            </a:rPr>
            <a:t> cells in column C.</a:t>
          </a:r>
          <a:endParaRPr lang="en-US" sz="1100"/>
        </a:p>
      </xdr:txBody>
    </xdr:sp>
    <xdr:clientData/>
  </xdr:twoCellAnchor>
  <xdr:twoCellAnchor>
    <xdr:from>
      <xdr:col>7</xdr:col>
      <xdr:colOff>0</xdr:colOff>
      <xdr:row>45</xdr:row>
      <xdr:rowOff>0</xdr:rowOff>
    </xdr:from>
    <xdr:to>
      <xdr:col>8</xdr:col>
      <xdr:colOff>1066800</xdr:colOff>
      <xdr:row>51</xdr:row>
      <xdr:rowOff>47625</xdr:rowOff>
    </xdr:to>
    <xdr:sp macro="" textlink="">
      <xdr:nvSpPr>
        <xdr:cNvPr id="11" name="TextBox 10"/>
        <xdr:cNvSpPr txBox="1"/>
      </xdr:nvSpPr>
      <xdr:spPr>
        <a:xfrm>
          <a:off x="6286500" y="7610475"/>
          <a:ext cx="183832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a:t>
          </a:r>
        </a:p>
        <a:p>
          <a:r>
            <a:rPr lang="en-US" sz="1100" b="1"/>
            <a:t>Time to peak</a:t>
          </a:r>
          <a:r>
            <a:rPr lang="en-US" sz="1100" b="1" baseline="0"/>
            <a:t> is in accordance with Table 19 (below) with 50% exceedance.</a:t>
          </a:r>
          <a:endParaRPr lang="en-US" sz="1100" b="1"/>
        </a:p>
      </xdr:txBody>
    </xdr:sp>
    <xdr:clientData/>
  </xdr:twoCellAnchor>
  <xdr:twoCellAnchor>
    <xdr:from>
      <xdr:col>7</xdr:col>
      <xdr:colOff>0</xdr:colOff>
      <xdr:row>61</xdr:row>
      <xdr:rowOff>0</xdr:rowOff>
    </xdr:from>
    <xdr:to>
      <xdr:col>11</xdr:col>
      <xdr:colOff>542925</xdr:colOff>
      <xdr:row>62</xdr:row>
      <xdr:rowOff>142875</xdr:rowOff>
    </xdr:to>
    <xdr:sp macro="" textlink="">
      <xdr:nvSpPr>
        <xdr:cNvPr id="13" name="TextBox 12"/>
        <xdr:cNvSpPr txBox="1"/>
      </xdr:nvSpPr>
      <xdr:spPr>
        <a:xfrm>
          <a:off x="6286500" y="10201275"/>
          <a:ext cx="36290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SEE THE PLOTTED HYETOGRAPH ON THE NEXT WORKSHEET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552450</xdr:colOff>
      <xdr:row>4</xdr:row>
      <xdr:rowOff>114300</xdr:rowOff>
    </xdr:from>
    <xdr:to>
      <xdr:col>11</xdr:col>
      <xdr:colOff>85725</xdr:colOff>
      <xdr:row>24</xdr:row>
      <xdr:rowOff>114300</xdr:rowOff>
    </xdr:to>
    <xdr:graphicFrame macro="">
      <xdr:nvGraphicFramePr>
        <xdr:cNvPr id="133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514350</xdr:colOff>
      <xdr:row>68</xdr:row>
      <xdr:rowOff>76200</xdr:rowOff>
    </xdr:from>
    <xdr:to>
      <xdr:col>8</xdr:col>
      <xdr:colOff>304800</xdr:colOff>
      <xdr:row>86</xdr:row>
      <xdr:rowOff>123825</xdr:rowOff>
    </xdr:to>
    <xdr:grpSp>
      <xdr:nvGrpSpPr>
        <xdr:cNvPr id="15762" name="Group 5"/>
        <xdr:cNvGrpSpPr>
          <a:grpSpLocks/>
        </xdr:cNvGrpSpPr>
      </xdr:nvGrpSpPr>
      <xdr:grpSpPr bwMode="auto">
        <a:xfrm>
          <a:off x="514350" y="11410950"/>
          <a:ext cx="6419850" cy="2962275"/>
          <a:chOff x="54" y="1130"/>
          <a:chExt cx="687" cy="295"/>
        </a:xfrm>
      </xdr:grpSpPr>
      <xdr:pic>
        <xdr:nvPicPr>
          <xdr:cNvPr id="15768"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 y="1130"/>
            <a:ext cx="687" cy="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4"/>
          <xdr:cNvSpPr txBox="1">
            <a:spLocks noChangeArrowheads="1"/>
          </xdr:cNvSpPr>
        </xdr:nvSpPr>
        <xdr:spPr bwMode="auto">
          <a:xfrm>
            <a:off x="111" y="1138"/>
            <a:ext cx="136" cy="28"/>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Table 14 Region 2</a:t>
            </a:r>
          </a:p>
        </xdr:txBody>
      </xdr:sp>
    </xdr:grpSp>
    <xdr:clientData/>
  </xdr:twoCellAnchor>
  <xdr:twoCellAnchor editAs="oneCell">
    <xdr:from>
      <xdr:col>0</xdr:col>
      <xdr:colOff>733425</xdr:colOff>
      <xdr:row>85</xdr:row>
      <xdr:rowOff>57150</xdr:rowOff>
    </xdr:from>
    <xdr:to>
      <xdr:col>8</xdr:col>
      <xdr:colOff>457200</xdr:colOff>
      <xdr:row>117</xdr:row>
      <xdr:rowOff>57150</xdr:rowOff>
    </xdr:to>
    <xdr:pic>
      <xdr:nvPicPr>
        <xdr:cNvPr id="15763"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3425" y="13496925"/>
          <a:ext cx="6353175" cy="518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400050</xdr:colOff>
      <xdr:row>72</xdr:row>
      <xdr:rowOff>0</xdr:rowOff>
    </xdr:from>
    <xdr:to>
      <xdr:col>5</xdr:col>
      <xdr:colOff>142875</xdr:colOff>
      <xdr:row>84</xdr:row>
      <xdr:rowOff>95250</xdr:rowOff>
    </xdr:to>
    <xdr:sp macro="" textlink="">
      <xdr:nvSpPr>
        <xdr:cNvPr id="15764" name="Rectangle 16"/>
        <xdr:cNvSpPr>
          <a:spLocks noChangeArrowheads="1"/>
        </xdr:cNvSpPr>
      </xdr:nvSpPr>
      <xdr:spPr bwMode="auto">
        <a:xfrm>
          <a:off x="3905250" y="11982450"/>
          <a:ext cx="476250" cy="2038350"/>
        </a:xfrm>
        <a:prstGeom prst="rect">
          <a:avLst/>
        </a:prstGeom>
        <a:noFill/>
        <a:ln w="254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1276350</xdr:colOff>
      <xdr:row>121</xdr:row>
      <xdr:rowOff>95250</xdr:rowOff>
    </xdr:from>
    <xdr:to>
      <xdr:col>7</xdr:col>
      <xdr:colOff>209550</xdr:colOff>
      <xdr:row>137</xdr:row>
      <xdr:rowOff>76200</xdr:rowOff>
    </xdr:to>
    <xdr:pic>
      <xdr:nvPicPr>
        <xdr:cNvPr id="15765" name="Picture 1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76350" y="19364325"/>
          <a:ext cx="5210175" cy="257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180975</xdr:colOff>
      <xdr:row>131</xdr:row>
      <xdr:rowOff>114300</xdr:rowOff>
    </xdr:from>
    <xdr:to>
      <xdr:col>6</xdr:col>
      <xdr:colOff>504825</xdr:colOff>
      <xdr:row>132</xdr:row>
      <xdr:rowOff>142875</xdr:rowOff>
    </xdr:to>
    <xdr:sp macro="" textlink="">
      <xdr:nvSpPr>
        <xdr:cNvPr id="15766" name="Rectangle 18"/>
        <xdr:cNvSpPr>
          <a:spLocks noChangeArrowheads="1"/>
        </xdr:cNvSpPr>
      </xdr:nvSpPr>
      <xdr:spPr bwMode="auto">
        <a:xfrm>
          <a:off x="5610225" y="21002625"/>
          <a:ext cx="323850" cy="190500"/>
        </a:xfrm>
        <a:prstGeom prst="rect">
          <a:avLst/>
        </a:prstGeom>
        <a:noFill/>
        <a:ln w="254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15</xdr:row>
      <xdr:rowOff>0</xdr:rowOff>
    </xdr:from>
    <xdr:to>
      <xdr:col>14</xdr:col>
      <xdr:colOff>152400</xdr:colOff>
      <xdr:row>34</xdr:row>
      <xdr:rowOff>57150</xdr:rowOff>
    </xdr:to>
    <xdr:sp macro="" textlink="">
      <xdr:nvSpPr>
        <xdr:cNvPr id="10" name="TextBox 9"/>
        <xdr:cNvSpPr txBox="1"/>
      </xdr:nvSpPr>
      <xdr:spPr>
        <a:xfrm>
          <a:off x="8201025" y="2428875"/>
          <a:ext cx="27336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To avoid too much conservatism, the following has been incorporated into this spreadsheet:  </a:t>
          </a:r>
        </a:p>
        <a:p>
          <a:pPr marL="0" marR="0" indent="0" defTabSz="914400" eaLnBrk="1" fontAlgn="auto" latinLnBrk="0" hangingPunct="1">
            <a:lnSpc>
              <a:spcPct val="100000"/>
            </a:lnSpc>
            <a:spcBef>
              <a:spcPts val="0"/>
            </a:spcBef>
            <a:spcAft>
              <a:spcPts val="0"/>
            </a:spcAft>
            <a:buClrTx/>
            <a:buSzTx/>
            <a:buFontTx/>
            <a:buNone/>
            <a:tabLst/>
            <a:defRPr/>
          </a:pPr>
          <a:endParaRPr lang="en-US" sz="110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1) The 50% exceedance probability hyetograph pattern is used to distribute incremental storm depths; </a:t>
          </a: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2) 50% exceedance probability</a:t>
          </a:r>
          <a:r>
            <a:rPr lang="en-US" sz="1100" baseline="0" smtClean="0">
              <a:solidFill>
                <a:schemeClr val="dk1"/>
              </a:solidFill>
              <a:latin typeface="+mn-lt"/>
              <a:ea typeface="+mn-ea"/>
              <a:cs typeface="+mn-cs"/>
            </a:rPr>
            <a:t> </a:t>
          </a:r>
          <a:r>
            <a:rPr lang="en-US" sz="1100" smtClean="0">
              <a:solidFill>
                <a:schemeClr val="dk1"/>
              </a:solidFill>
              <a:latin typeface="+mn-lt"/>
              <a:ea typeface="+mn-ea"/>
              <a:cs typeface="+mn-cs"/>
            </a:rPr>
            <a:t>storm characteristics</a:t>
          </a:r>
          <a:r>
            <a:rPr lang="en-US" sz="1100" baseline="0" smtClean="0">
              <a:solidFill>
                <a:schemeClr val="dk1"/>
              </a:solidFill>
              <a:latin typeface="+mn-lt"/>
              <a:ea typeface="+mn-ea"/>
              <a:cs typeface="+mn-cs"/>
            </a:rPr>
            <a:t> have been used.</a:t>
          </a:r>
        </a:p>
        <a:p>
          <a:pPr marL="0" marR="0" indent="0" defTabSz="914400" eaLnBrk="1" fontAlgn="auto" latinLnBrk="0" hangingPunct="1">
            <a:lnSpc>
              <a:spcPct val="100000"/>
            </a:lnSpc>
            <a:spcBef>
              <a:spcPts val="0"/>
            </a:spcBef>
            <a:spcAft>
              <a:spcPts val="0"/>
            </a:spcAft>
            <a:buClrTx/>
            <a:buSzTx/>
            <a:buFontTx/>
            <a:buNone/>
            <a:tabLst/>
            <a:defRPr/>
          </a:pPr>
          <a:endParaRPr lang="en-US" sz="110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The user is also</a:t>
          </a:r>
          <a:r>
            <a:rPr lang="en-US" sz="1100" baseline="0" smtClean="0">
              <a:solidFill>
                <a:schemeClr val="dk1"/>
              </a:solidFill>
              <a:latin typeface="+mn-lt"/>
              <a:ea typeface="+mn-ea"/>
              <a:cs typeface="+mn-cs"/>
            </a:rPr>
            <a:t> </a:t>
          </a:r>
          <a:r>
            <a:rPr lang="en-US" sz="1100" smtClean="0">
              <a:solidFill>
                <a:schemeClr val="dk1"/>
              </a:solidFill>
              <a:latin typeface="+mn-lt"/>
              <a:ea typeface="+mn-ea"/>
              <a:cs typeface="+mn-cs"/>
            </a:rPr>
            <a:t>cautioned to use the depth-area adjustment</a:t>
          </a:r>
          <a:r>
            <a:rPr lang="en-US" sz="1100" baseline="0" smtClean="0">
              <a:solidFill>
                <a:schemeClr val="dk1"/>
              </a:solidFill>
              <a:latin typeface="+mn-lt"/>
              <a:ea typeface="+mn-ea"/>
              <a:cs typeface="+mn-cs"/>
            </a:rPr>
            <a:t> in Figure 17 ONLY if it was </a:t>
          </a:r>
          <a:r>
            <a:rPr lang="en-US" sz="1100" u="sng" baseline="0" smtClean="0">
              <a:solidFill>
                <a:schemeClr val="dk1"/>
              </a:solidFill>
              <a:latin typeface="+mn-lt"/>
              <a:ea typeface="+mn-ea"/>
              <a:cs typeface="+mn-cs"/>
            </a:rPr>
            <a:t>not</a:t>
          </a:r>
          <a:r>
            <a:rPr lang="en-US" sz="1100" baseline="0" smtClean="0">
              <a:solidFill>
                <a:schemeClr val="dk1"/>
              </a:solidFill>
              <a:latin typeface="+mn-lt"/>
              <a:ea typeface="+mn-ea"/>
              <a:cs typeface="+mn-cs"/>
            </a:rPr>
            <a:t> used in the basin average depth calculations. If it was already used for the basin average depth,  enter a value of 1 in each of the </a:t>
          </a:r>
          <a:r>
            <a:rPr lang="en-US" sz="1100" b="1" baseline="0" smtClean="0">
              <a:solidFill>
                <a:srgbClr val="00B050"/>
              </a:solidFill>
              <a:latin typeface="+mn-lt"/>
              <a:ea typeface="+mn-ea"/>
              <a:cs typeface="+mn-cs"/>
            </a:rPr>
            <a:t>green</a:t>
          </a:r>
          <a:r>
            <a:rPr lang="en-US" sz="1100" baseline="0" smtClean="0">
              <a:solidFill>
                <a:schemeClr val="dk1"/>
              </a:solidFill>
              <a:latin typeface="+mn-lt"/>
              <a:ea typeface="+mn-ea"/>
              <a:cs typeface="+mn-cs"/>
            </a:rPr>
            <a:t> cells in column C.</a:t>
          </a:r>
          <a:endParaRPr lang="en-US" sz="1100"/>
        </a:p>
      </xdr:txBody>
    </xdr:sp>
    <xdr:clientData/>
  </xdr:twoCellAnchor>
  <xdr:twoCellAnchor>
    <xdr:from>
      <xdr:col>7</xdr:col>
      <xdr:colOff>0</xdr:colOff>
      <xdr:row>47</xdr:row>
      <xdr:rowOff>0</xdr:rowOff>
    </xdr:from>
    <xdr:to>
      <xdr:col>9</xdr:col>
      <xdr:colOff>533400</xdr:colOff>
      <xdr:row>53</xdr:row>
      <xdr:rowOff>47625</xdr:rowOff>
    </xdr:to>
    <xdr:sp macro="" textlink="">
      <xdr:nvSpPr>
        <xdr:cNvPr id="11" name="TextBox 10"/>
        <xdr:cNvSpPr txBox="1"/>
      </xdr:nvSpPr>
      <xdr:spPr>
        <a:xfrm>
          <a:off x="6019800" y="7934325"/>
          <a:ext cx="183832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a:t>
          </a:r>
        </a:p>
        <a:p>
          <a:r>
            <a:rPr lang="en-US" sz="1100" b="1"/>
            <a:t>Time to peak</a:t>
          </a:r>
          <a:r>
            <a:rPr lang="en-US" sz="1100" b="1" baseline="0"/>
            <a:t> is in accordance with Table 19 (below) with 50% exceedance.</a:t>
          </a:r>
          <a:endParaRPr lang="en-US" sz="1100" b="1"/>
        </a:p>
      </xdr:txBody>
    </xdr:sp>
    <xdr:clientData/>
  </xdr:twoCellAnchor>
  <xdr:twoCellAnchor>
    <xdr:from>
      <xdr:col>7</xdr:col>
      <xdr:colOff>0</xdr:colOff>
      <xdr:row>63</xdr:row>
      <xdr:rowOff>0</xdr:rowOff>
    </xdr:from>
    <xdr:to>
      <xdr:col>12</xdr:col>
      <xdr:colOff>352425</xdr:colOff>
      <xdr:row>64</xdr:row>
      <xdr:rowOff>142875</xdr:rowOff>
    </xdr:to>
    <xdr:sp macro="" textlink="">
      <xdr:nvSpPr>
        <xdr:cNvPr id="14" name="TextBox 13"/>
        <xdr:cNvSpPr txBox="1"/>
      </xdr:nvSpPr>
      <xdr:spPr>
        <a:xfrm>
          <a:off x="6019800" y="10525125"/>
          <a:ext cx="36290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SEE THE PLOTTED HYETOGRAPH ON THE NEXT WORKSHEET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419100</xdr:colOff>
      <xdr:row>4</xdr:row>
      <xdr:rowOff>76200</xdr:rowOff>
    </xdr:from>
    <xdr:to>
      <xdr:col>11</xdr:col>
      <xdr:colOff>561975</xdr:colOff>
      <xdr:row>24</xdr:row>
      <xdr:rowOff>76200</xdr:rowOff>
    </xdr:to>
    <xdr:graphicFrame macro="">
      <xdr:nvGraphicFramePr>
        <xdr:cNvPr id="1642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733425</xdr:colOff>
      <xdr:row>85</xdr:row>
      <xdr:rowOff>57150</xdr:rowOff>
    </xdr:from>
    <xdr:to>
      <xdr:col>8</xdr:col>
      <xdr:colOff>190500</xdr:colOff>
      <xdr:row>117</xdr:row>
      <xdr:rowOff>57150</xdr:rowOff>
    </xdr:to>
    <xdr:pic>
      <xdr:nvPicPr>
        <xdr:cNvPr id="1880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 y="13496925"/>
          <a:ext cx="6353175" cy="518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1276350</xdr:colOff>
      <xdr:row>121</xdr:row>
      <xdr:rowOff>95250</xdr:rowOff>
    </xdr:from>
    <xdr:to>
      <xdr:col>7</xdr:col>
      <xdr:colOff>200025</xdr:colOff>
      <xdr:row>137</xdr:row>
      <xdr:rowOff>76200</xdr:rowOff>
    </xdr:to>
    <xdr:pic>
      <xdr:nvPicPr>
        <xdr:cNvPr id="18803" name="Picture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6350" y="19364325"/>
          <a:ext cx="5210175" cy="257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552450</xdr:colOff>
      <xdr:row>131</xdr:row>
      <xdr:rowOff>104775</xdr:rowOff>
    </xdr:from>
    <xdr:to>
      <xdr:col>7</xdr:col>
      <xdr:colOff>19050</xdr:colOff>
      <xdr:row>132</xdr:row>
      <xdr:rowOff>133350</xdr:rowOff>
    </xdr:to>
    <xdr:sp macro="" textlink="">
      <xdr:nvSpPr>
        <xdr:cNvPr id="18804" name="Rectangle 18"/>
        <xdr:cNvSpPr>
          <a:spLocks noChangeArrowheads="1"/>
        </xdr:cNvSpPr>
      </xdr:nvSpPr>
      <xdr:spPr bwMode="auto">
        <a:xfrm>
          <a:off x="5981700" y="20993100"/>
          <a:ext cx="323850" cy="190500"/>
        </a:xfrm>
        <a:prstGeom prst="rect">
          <a:avLst/>
        </a:prstGeom>
        <a:noFill/>
        <a:ln w="254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561975</xdr:colOff>
      <xdr:row>67</xdr:row>
      <xdr:rowOff>47625</xdr:rowOff>
    </xdr:from>
    <xdr:to>
      <xdr:col>9</xdr:col>
      <xdr:colOff>57150</xdr:colOff>
      <xdr:row>84</xdr:row>
      <xdr:rowOff>38100</xdr:rowOff>
    </xdr:to>
    <xdr:pic>
      <xdr:nvPicPr>
        <xdr:cNvPr id="18805" name="Picture 5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1975" y="10572750"/>
          <a:ext cx="7086600" cy="274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571500</xdr:colOff>
      <xdr:row>70</xdr:row>
      <xdr:rowOff>104775</xdr:rowOff>
    </xdr:from>
    <xdr:to>
      <xdr:col>5</xdr:col>
      <xdr:colOff>314325</xdr:colOff>
      <xdr:row>83</xdr:row>
      <xdr:rowOff>38100</xdr:rowOff>
    </xdr:to>
    <xdr:sp macro="" textlink="">
      <xdr:nvSpPr>
        <xdr:cNvPr id="18806" name="Rectangle 16"/>
        <xdr:cNvSpPr>
          <a:spLocks noChangeArrowheads="1"/>
        </xdr:cNvSpPr>
      </xdr:nvSpPr>
      <xdr:spPr bwMode="auto">
        <a:xfrm>
          <a:off x="4343400" y="11115675"/>
          <a:ext cx="476250" cy="2038350"/>
        </a:xfrm>
        <a:prstGeom prst="rect">
          <a:avLst/>
        </a:prstGeom>
        <a:noFill/>
        <a:ln w="254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104775</xdr:colOff>
      <xdr:row>67</xdr:row>
      <xdr:rowOff>76200</xdr:rowOff>
    </xdr:from>
    <xdr:ext cx="1201932" cy="264560"/>
    <xdr:sp macro="" textlink="">
      <xdr:nvSpPr>
        <xdr:cNvPr id="20" name="TextBox 19"/>
        <xdr:cNvSpPr txBox="1"/>
      </xdr:nvSpPr>
      <xdr:spPr>
        <a:xfrm>
          <a:off x="1390650" y="10601325"/>
          <a:ext cx="1201932" cy="264560"/>
        </a:xfrm>
        <a:prstGeom prst="rect">
          <a:avLst/>
        </a:prstGeom>
        <a:solidFill>
          <a:srgbClr val="FFFFFF"/>
        </a:solidFill>
        <a:ln>
          <a:solidFill>
            <a:srgbClr val="00000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Table</a:t>
          </a:r>
          <a:r>
            <a:rPr lang="en-US" sz="1100" baseline="0"/>
            <a:t> 15 Region 3</a:t>
          </a:r>
          <a:endParaRPr lang="en-US" sz="1100"/>
        </a:p>
      </xdr:txBody>
    </xdr:sp>
    <xdr:clientData/>
  </xdr:oneCellAnchor>
  <xdr:twoCellAnchor>
    <xdr:from>
      <xdr:col>10</xdr:col>
      <xdr:colOff>0</xdr:colOff>
      <xdr:row>17</xdr:row>
      <xdr:rowOff>0</xdr:rowOff>
    </xdr:from>
    <xdr:to>
      <xdr:col>14</xdr:col>
      <xdr:colOff>123825</xdr:colOff>
      <xdr:row>36</xdr:row>
      <xdr:rowOff>57150</xdr:rowOff>
    </xdr:to>
    <xdr:sp macro="" textlink="">
      <xdr:nvSpPr>
        <xdr:cNvPr id="10" name="TextBox 9"/>
        <xdr:cNvSpPr txBox="1"/>
      </xdr:nvSpPr>
      <xdr:spPr>
        <a:xfrm>
          <a:off x="8201025" y="2752725"/>
          <a:ext cx="2733675" cy="313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To avoid too much conservatism, the following has been incorporated into this spreadsheet:  </a:t>
          </a:r>
        </a:p>
        <a:p>
          <a:pPr marL="0" marR="0" indent="0" defTabSz="914400" eaLnBrk="1" fontAlgn="auto" latinLnBrk="0" hangingPunct="1">
            <a:lnSpc>
              <a:spcPct val="100000"/>
            </a:lnSpc>
            <a:spcBef>
              <a:spcPts val="0"/>
            </a:spcBef>
            <a:spcAft>
              <a:spcPts val="0"/>
            </a:spcAft>
            <a:buClrTx/>
            <a:buSzTx/>
            <a:buFontTx/>
            <a:buNone/>
            <a:tabLst/>
            <a:defRPr/>
          </a:pPr>
          <a:endParaRPr lang="en-US" sz="110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1) The 50% exceedance probability hyetograph pattern is used to distribute incremental storm depths; </a:t>
          </a: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2) 50% exceedance probability</a:t>
          </a:r>
          <a:r>
            <a:rPr lang="en-US" sz="1100" baseline="0" smtClean="0">
              <a:solidFill>
                <a:schemeClr val="dk1"/>
              </a:solidFill>
              <a:latin typeface="+mn-lt"/>
              <a:ea typeface="+mn-ea"/>
              <a:cs typeface="+mn-cs"/>
            </a:rPr>
            <a:t> </a:t>
          </a:r>
          <a:r>
            <a:rPr lang="en-US" sz="1100" smtClean="0">
              <a:solidFill>
                <a:schemeClr val="dk1"/>
              </a:solidFill>
              <a:latin typeface="+mn-lt"/>
              <a:ea typeface="+mn-ea"/>
              <a:cs typeface="+mn-cs"/>
            </a:rPr>
            <a:t>storm characteristics</a:t>
          </a:r>
          <a:r>
            <a:rPr lang="en-US" sz="1100" baseline="0" smtClean="0">
              <a:solidFill>
                <a:schemeClr val="dk1"/>
              </a:solidFill>
              <a:latin typeface="+mn-lt"/>
              <a:ea typeface="+mn-ea"/>
              <a:cs typeface="+mn-cs"/>
            </a:rPr>
            <a:t> have been used.</a:t>
          </a:r>
        </a:p>
        <a:p>
          <a:pPr marL="0" marR="0" indent="0" defTabSz="914400" eaLnBrk="1" fontAlgn="auto" latinLnBrk="0" hangingPunct="1">
            <a:lnSpc>
              <a:spcPct val="100000"/>
            </a:lnSpc>
            <a:spcBef>
              <a:spcPts val="0"/>
            </a:spcBef>
            <a:spcAft>
              <a:spcPts val="0"/>
            </a:spcAft>
            <a:buClrTx/>
            <a:buSzTx/>
            <a:buFontTx/>
            <a:buNone/>
            <a:tabLst/>
            <a:defRPr/>
          </a:pPr>
          <a:endParaRPr lang="en-US" sz="1100" smtClean="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smtClean="0">
              <a:solidFill>
                <a:schemeClr val="dk1"/>
              </a:solidFill>
              <a:latin typeface="+mn-lt"/>
              <a:ea typeface="+mn-ea"/>
              <a:cs typeface="+mn-cs"/>
            </a:rPr>
            <a:t>The user is also</a:t>
          </a:r>
          <a:r>
            <a:rPr lang="en-US" sz="1100" baseline="0" smtClean="0">
              <a:solidFill>
                <a:schemeClr val="dk1"/>
              </a:solidFill>
              <a:latin typeface="+mn-lt"/>
              <a:ea typeface="+mn-ea"/>
              <a:cs typeface="+mn-cs"/>
            </a:rPr>
            <a:t> </a:t>
          </a:r>
          <a:r>
            <a:rPr lang="en-US" sz="1100" smtClean="0">
              <a:solidFill>
                <a:schemeClr val="dk1"/>
              </a:solidFill>
              <a:latin typeface="+mn-lt"/>
              <a:ea typeface="+mn-ea"/>
              <a:cs typeface="+mn-cs"/>
            </a:rPr>
            <a:t>cautioned to use the depth-area adjustment</a:t>
          </a:r>
          <a:r>
            <a:rPr lang="en-US" sz="1100" baseline="0" smtClean="0">
              <a:solidFill>
                <a:schemeClr val="dk1"/>
              </a:solidFill>
              <a:latin typeface="+mn-lt"/>
              <a:ea typeface="+mn-ea"/>
              <a:cs typeface="+mn-cs"/>
            </a:rPr>
            <a:t> in Figure 17 ONLY if it was </a:t>
          </a:r>
          <a:r>
            <a:rPr lang="en-US" sz="1100" u="sng" baseline="0" smtClean="0">
              <a:solidFill>
                <a:schemeClr val="dk1"/>
              </a:solidFill>
              <a:latin typeface="+mn-lt"/>
              <a:ea typeface="+mn-ea"/>
              <a:cs typeface="+mn-cs"/>
            </a:rPr>
            <a:t>not</a:t>
          </a:r>
          <a:r>
            <a:rPr lang="en-US" sz="1100" baseline="0" smtClean="0">
              <a:solidFill>
                <a:schemeClr val="dk1"/>
              </a:solidFill>
              <a:latin typeface="+mn-lt"/>
              <a:ea typeface="+mn-ea"/>
              <a:cs typeface="+mn-cs"/>
            </a:rPr>
            <a:t> used in the basin average depth calculations. If it was already used for the basin average depth,  enter a value of 1 in each of the </a:t>
          </a:r>
          <a:r>
            <a:rPr lang="en-US" sz="1100" b="1" baseline="0" smtClean="0">
              <a:solidFill>
                <a:srgbClr val="00B050"/>
              </a:solidFill>
              <a:latin typeface="+mn-lt"/>
              <a:ea typeface="+mn-ea"/>
              <a:cs typeface="+mn-cs"/>
            </a:rPr>
            <a:t>green</a:t>
          </a:r>
          <a:r>
            <a:rPr lang="en-US" sz="1100" baseline="0" smtClean="0">
              <a:solidFill>
                <a:schemeClr val="dk1"/>
              </a:solidFill>
              <a:latin typeface="+mn-lt"/>
              <a:ea typeface="+mn-ea"/>
              <a:cs typeface="+mn-cs"/>
            </a:rPr>
            <a:t> cells in column C.</a:t>
          </a:r>
          <a:endParaRPr lang="en-US" sz="1100"/>
        </a:p>
      </xdr:txBody>
    </xdr:sp>
    <xdr:clientData/>
  </xdr:twoCellAnchor>
  <xdr:twoCellAnchor>
    <xdr:from>
      <xdr:col>7</xdr:col>
      <xdr:colOff>0</xdr:colOff>
      <xdr:row>45</xdr:row>
      <xdr:rowOff>0</xdr:rowOff>
    </xdr:from>
    <xdr:to>
      <xdr:col>9</xdr:col>
      <xdr:colOff>533400</xdr:colOff>
      <xdr:row>51</xdr:row>
      <xdr:rowOff>47625</xdr:rowOff>
    </xdr:to>
    <xdr:sp macro="" textlink="">
      <xdr:nvSpPr>
        <xdr:cNvPr id="12" name="TextBox 11"/>
        <xdr:cNvSpPr txBox="1"/>
      </xdr:nvSpPr>
      <xdr:spPr>
        <a:xfrm>
          <a:off x="6286500" y="7610475"/>
          <a:ext cx="183832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a:t>
          </a:r>
        </a:p>
        <a:p>
          <a:r>
            <a:rPr lang="en-US" sz="1100" b="1"/>
            <a:t>Time to peak</a:t>
          </a:r>
          <a:r>
            <a:rPr lang="en-US" sz="1100" b="1" baseline="0"/>
            <a:t> is in accordance with Table 19 (below) with 50% exceedance.</a:t>
          </a:r>
          <a:endParaRPr lang="en-US" sz="1100" b="1"/>
        </a:p>
      </xdr:txBody>
    </xdr:sp>
    <xdr:clientData/>
  </xdr:twoCellAnchor>
  <xdr:twoCellAnchor>
    <xdr:from>
      <xdr:col>7</xdr:col>
      <xdr:colOff>0</xdr:colOff>
      <xdr:row>62</xdr:row>
      <xdr:rowOff>0</xdr:rowOff>
    </xdr:from>
    <xdr:to>
      <xdr:col>12</xdr:col>
      <xdr:colOff>323850</xdr:colOff>
      <xdr:row>63</xdr:row>
      <xdr:rowOff>142875</xdr:rowOff>
    </xdr:to>
    <xdr:sp macro="" textlink="">
      <xdr:nvSpPr>
        <xdr:cNvPr id="13" name="TextBox 12"/>
        <xdr:cNvSpPr txBox="1"/>
      </xdr:nvSpPr>
      <xdr:spPr>
        <a:xfrm>
          <a:off x="6286500" y="10363200"/>
          <a:ext cx="36290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SEE THE PLOTTED HYETOGRAPH ON THE NEXT WORKSHEET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114300</xdr:colOff>
      <xdr:row>4</xdr:row>
      <xdr:rowOff>66675</xdr:rowOff>
    </xdr:from>
    <xdr:to>
      <xdr:col>11</xdr:col>
      <xdr:colOff>257175</xdr:colOff>
      <xdr:row>26</xdr:row>
      <xdr:rowOff>19050</xdr:rowOff>
    </xdr:to>
    <xdr:graphicFrame macro="">
      <xdr:nvGraphicFramePr>
        <xdr:cNvPr id="194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abSelected="1" workbookViewId="0">
      <selection activeCell="V6" sqref="V6"/>
    </sheetView>
  </sheetViews>
  <sheetFormatPr defaultRowHeight="12.75" x14ac:dyDescent="0.2"/>
  <sheetData>
    <row r="1" spans="1:2" x14ac:dyDescent="0.2">
      <c r="A1" s="3"/>
    </row>
    <row r="2" spans="1:2" x14ac:dyDescent="0.2">
      <c r="A2" s="13"/>
    </row>
    <row r="3" spans="1:2" x14ac:dyDescent="0.2">
      <c r="A3" s="13"/>
      <c r="B3" s="18"/>
    </row>
    <row r="5" spans="1:2" x14ac:dyDescent="0.2">
      <c r="A5" s="3"/>
    </row>
    <row r="6" spans="1:2" x14ac:dyDescent="0.2">
      <c r="A6" s="13"/>
    </row>
    <row r="7" spans="1:2" x14ac:dyDescent="0.2">
      <c r="A7" s="13"/>
    </row>
    <row r="8" spans="1:2" x14ac:dyDescent="0.2">
      <c r="A8" s="1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zoomScaleNormal="100" workbookViewId="0">
      <selection activeCell="K5" sqref="K5"/>
    </sheetView>
  </sheetViews>
  <sheetFormatPr defaultRowHeight="12.75" x14ac:dyDescent="0.2"/>
  <cols>
    <col min="1" max="1" width="15.140625" customWidth="1"/>
    <col min="2" max="2" width="13.42578125" style="4" customWidth="1"/>
    <col min="3" max="3" width="10.7109375" style="8" customWidth="1"/>
    <col min="4" max="4" width="13.140625" customWidth="1"/>
    <col min="5" max="5" width="11" customWidth="1"/>
    <col min="6" max="6" width="13.85546875" customWidth="1"/>
    <col min="7" max="7" width="12.85546875" style="6" customWidth="1"/>
    <col min="8" max="8" width="11.5703125" style="4" customWidth="1"/>
    <col min="9" max="9" width="16.42578125" style="4" customWidth="1"/>
    <col min="12" max="12" width="11.28515625" customWidth="1"/>
  </cols>
  <sheetData>
    <row r="1" spans="1:9" x14ac:dyDescent="0.2">
      <c r="A1" s="3" t="s">
        <v>20</v>
      </c>
    </row>
    <row r="2" spans="1:9" x14ac:dyDescent="0.2">
      <c r="A2" s="47"/>
    </row>
    <row r="3" spans="1:9" x14ac:dyDescent="0.2">
      <c r="A3" s="3"/>
      <c r="C3"/>
    </row>
    <row r="4" spans="1:9" x14ac:dyDescent="0.2">
      <c r="A4" s="19" t="s">
        <v>24</v>
      </c>
      <c r="B4" s="20"/>
      <c r="C4" s="5" t="s">
        <v>25</v>
      </c>
    </row>
    <row r="5" spans="1:9" x14ac:dyDescent="0.2">
      <c r="A5" s="1"/>
      <c r="B5" s="5"/>
      <c r="C5" s="1"/>
    </row>
    <row r="6" spans="1:9" x14ac:dyDescent="0.2">
      <c r="A6" s="2" t="s">
        <v>0</v>
      </c>
      <c r="C6" s="22">
        <v>5</v>
      </c>
      <c r="D6" s="13" t="s">
        <v>26</v>
      </c>
    </row>
    <row r="7" spans="1:9" x14ac:dyDescent="0.2">
      <c r="A7" s="1"/>
      <c r="B7" s="5"/>
      <c r="C7" s="9"/>
    </row>
    <row r="8" spans="1:9" x14ac:dyDescent="0.2">
      <c r="A8" s="2"/>
      <c r="C8" s="10"/>
    </row>
    <row r="9" spans="1:9" x14ac:dyDescent="0.2">
      <c r="A9" s="23" t="s">
        <v>1</v>
      </c>
      <c r="B9" s="24" t="s">
        <v>2</v>
      </c>
      <c r="C9" s="25" t="s">
        <v>4</v>
      </c>
      <c r="D9" s="23" t="s">
        <v>6</v>
      </c>
      <c r="E9" s="23" t="s">
        <v>8</v>
      </c>
      <c r="F9" s="23" t="s">
        <v>8</v>
      </c>
      <c r="G9" s="26" t="s">
        <v>2</v>
      </c>
      <c r="H9" s="27" t="s">
        <v>13</v>
      </c>
      <c r="I9" s="24" t="s">
        <v>8</v>
      </c>
    </row>
    <row r="10" spans="1:9" x14ac:dyDescent="0.2">
      <c r="A10" s="23"/>
      <c r="B10" s="24" t="s">
        <v>3</v>
      </c>
      <c r="C10" s="25" t="s">
        <v>5</v>
      </c>
      <c r="D10" s="23" t="s">
        <v>7</v>
      </c>
      <c r="E10" s="23" t="s">
        <v>9</v>
      </c>
      <c r="F10" s="23" t="s">
        <v>7</v>
      </c>
      <c r="G10" s="26" t="s">
        <v>3</v>
      </c>
      <c r="H10" s="27" t="s">
        <v>14</v>
      </c>
      <c r="I10" s="24" t="s">
        <v>3</v>
      </c>
    </row>
    <row r="11" spans="1:9" x14ac:dyDescent="0.2">
      <c r="A11" s="23"/>
      <c r="B11" s="28" t="s">
        <v>23</v>
      </c>
      <c r="C11" s="25" t="s">
        <v>15</v>
      </c>
      <c r="D11" s="23" t="s">
        <v>3</v>
      </c>
      <c r="E11" s="23"/>
      <c r="F11" s="23" t="s">
        <v>3</v>
      </c>
      <c r="G11" s="26" t="s">
        <v>11</v>
      </c>
      <c r="H11" s="27" t="s">
        <v>12</v>
      </c>
      <c r="I11" s="24"/>
    </row>
    <row r="12" spans="1:9" x14ac:dyDescent="0.2">
      <c r="A12" s="23"/>
      <c r="B12" s="24"/>
      <c r="C12" s="25"/>
      <c r="D12" s="23"/>
      <c r="E12" s="23"/>
      <c r="F12" s="23"/>
      <c r="G12" s="26" t="s">
        <v>12</v>
      </c>
      <c r="H12" s="27"/>
      <c r="I12" s="24"/>
    </row>
    <row r="13" spans="1:9" x14ac:dyDescent="0.2">
      <c r="A13">
        <v>0</v>
      </c>
      <c r="B13" s="4">
        <v>0</v>
      </c>
      <c r="C13" s="29">
        <v>1</v>
      </c>
      <c r="D13" s="30">
        <f>+B13*C13</f>
        <v>0</v>
      </c>
      <c r="E13" s="30"/>
      <c r="F13" s="30"/>
      <c r="G13" s="31"/>
      <c r="H13" s="32"/>
      <c r="I13" s="32"/>
    </row>
    <row r="14" spans="1:9" x14ac:dyDescent="0.2">
      <c r="C14" s="12"/>
      <c r="D14" s="30"/>
      <c r="E14" s="30">
        <f>+A15-A13</f>
        <v>1</v>
      </c>
      <c r="F14" s="30">
        <f>+D15-D13</f>
        <v>0.14000000000000001</v>
      </c>
      <c r="G14" s="31">
        <f>+F14/(E14)</f>
        <v>0.14000000000000001</v>
      </c>
      <c r="H14" s="14">
        <f>+$C$6*G14</f>
        <v>0.70000000000000007</v>
      </c>
      <c r="I14" s="14">
        <f>+H14*E14</f>
        <v>0.70000000000000007</v>
      </c>
    </row>
    <row r="15" spans="1:9" x14ac:dyDescent="0.2">
      <c r="A15">
        <v>1</v>
      </c>
      <c r="B15" s="4">
        <v>0.14000000000000001</v>
      </c>
      <c r="C15" s="29">
        <v>1</v>
      </c>
      <c r="D15" s="30">
        <f>+B15*C15</f>
        <v>0.14000000000000001</v>
      </c>
      <c r="E15" s="30"/>
      <c r="F15" s="30"/>
      <c r="G15" s="31"/>
      <c r="H15" s="14"/>
      <c r="I15" s="14"/>
    </row>
    <row r="16" spans="1:9" x14ac:dyDescent="0.2">
      <c r="C16"/>
      <c r="D16" s="30"/>
      <c r="E16" s="30">
        <f>+A17-A15</f>
        <v>1</v>
      </c>
      <c r="F16" s="30">
        <f>+D17-D15</f>
        <v>8.199999999999999E-2</v>
      </c>
      <c r="G16" s="31">
        <f>+F16/(E16)</f>
        <v>8.199999999999999E-2</v>
      </c>
      <c r="H16" s="14">
        <f>+$C$6*G16</f>
        <v>0.40999999999999992</v>
      </c>
      <c r="I16" s="14">
        <f>+H16*E16</f>
        <v>0.40999999999999992</v>
      </c>
    </row>
    <row r="17" spans="1:12" x14ac:dyDescent="0.2">
      <c r="A17">
        <v>2</v>
      </c>
      <c r="B17" s="4">
        <v>0.222</v>
      </c>
      <c r="C17" s="29">
        <v>1</v>
      </c>
      <c r="D17" s="30">
        <f>+B17*C17</f>
        <v>0.222</v>
      </c>
      <c r="E17" s="30"/>
      <c r="F17" s="30"/>
      <c r="G17" s="31"/>
      <c r="H17" s="14"/>
      <c r="I17" s="14"/>
    </row>
    <row r="18" spans="1:12" x14ac:dyDescent="0.2">
      <c r="C18"/>
      <c r="D18" s="30"/>
      <c r="E18" s="30">
        <f>+A19-A17</f>
        <v>1</v>
      </c>
      <c r="F18" s="30">
        <f>+D19-D17</f>
        <v>7.8999999999999987E-2</v>
      </c>
      <c r="G18" s="31">
        <f>+F18/(E18)</f>
        <v>7.8999999999999987E-2</v>
      </c>
      <c r="H18" s="14">
        <f>+$C$6*G18</f>
        <v>0.39499999999999991</v>
      </c>
      <c r="I18" s="14">
        <f>+H18*E18</f>
        <v>0.39499999999999991</v>
      </c>
    </row>
    <row r="19" spans="1:12" x14ac:dyDescent="0.2">
      <c r="A19">
        <v>3</v>
      </c>
      <c r="B19" s="4">
        <v>0.30099999999999999</v>
      </c>
      <c r="C19" s="29">
        <v>1</v>
      </c>
      <c r="D19" s="30">
        <f>+B19*C19</f>
        <v>0.30099999999999999</v>
      </c>
      <c r="E19" s="30"/>
      <c r="F19" s="30"/>
      <c r="G19" s="31"/>
      <c r="H19" s="14"/>
      <c r="I19" s="14"/>
    </row>
    <row r="20" spans="1:12" x14ac:dyDescent="0.2">
      <c r="C20"/>
      <c r="D20" s="30"/>
      <c r="E20" s="30">
        <f>+A21-A19</f>
        <v>3</v>
      </c>
      <c r="F20" s="30">
        <f>+D21-D19</f>
        <v>0.13600000000000001</v>
      </c>
      <c r="G20" s="31">
        <f>+F20/(E20)</f>
        <v>4.5333333333333337E-2</v>
      </c>
      <c r="H20" s="14">
        <f>+$C$6*G20</f>
        <v>0.22666666666666668</v>
      </c>
      <c r="I20" s="14">
        <f>+H20*E20</f>
        <v>0.68</v>
      </c>
    </row>
    <row r="21" spans="1:12" x14ac:dyDescent="0.2">
      <c r="A21">
        <v>6</v>
      </c>
      <c r="B21" s="4">
        <v>0.437</v>
      </c>
      <c r="C21" s="29">
        <v>1</v>
      </c>
      <c r="D21" s="30">
        <f>+B21*C21</f>
        <v>0.437</v>
      </c>
      <c r="E21" s="30"/>
      <c r="F21" s="30"/>
      <c r="G21" s="31"/>
      <c r="H21" s="14"/>
      <c r="I21" s="14"/>
    </row>
    <row r="22" spans="1:12" x14ac:dyDescent="0.2">
      <c r="C22"/>
      <c r="D22" s="30"/>
      <c r="E22" s="30">
        <f>+A23-A21</f>
        <v>3</v>
      </c>
      <c r="F22" s="30">
        <f>+D23-D21</f>
        <v>0.11300000000000004</v>
      </c>
      <c r="G22" s="31">
        <f>+F22/(E22)</f>
        <v>3.7666666666666682E-2</v>
      </c>
      <c r="H22" s="14">
        <f>+$C$6*G22</f>
        <v>0.18833333333333341</v>
      </c>
      <c r="I22" s="14">
        <f>+H22*E22</f>
        <v>0.56500000000000017</v>
      </c>
    </row>
    <row r="23" spans="1:12" x14ac:dyDescent="0.2">
      <c r="A23">
        <v>9</v>
      </c>
      <c r="B23" s="4">
        <v>0.55000000000000004</v>
      </c>
      <c r="C23" s="29">
        <v>1</v>
      </c>
      <c r="D23" s="30">
        <f>+B23*C23</f>
        <v>0.55000000000000004</v>
      </c>
      <c r="E23" s="30"/>
      <c r="F23" s="30"/>
      <c r="G23" s="31"/>
      <c r="H23" s="14"/>
      <c r="I23" s="14"/>
    </row>
    <row r="24" spans="1:12" x14ac:dyDescent="0.2">
      <c r="C24"/>
      <c r="D24" s="30"/>
      <c r="E24" s="30">
        <f>+A25-A23</f>
        <v>3</v>
      </c>
      <c r="F24" s="30">
        <f>+D25-D23</f>
        <v>0.10499999999999998</v>
      </c>
      <c r="G24" s="31">
        <f>+F24/(E24)</f>
        <v>3.4999999999999996E-2</v>
      </c>
      <c r="H24" s="14">
        <f>+$C$6*G24</f>
        <v>0.17499999999999999</v>
      </c>
      <c r="I24" s="14">
        <f>+H24*E24</f>
        <v>0.52499999999999991</v>
      </c>
    </row>
    <row r="25" spans="1:12" x14ac:dyDescent="0.2">
      <c r="A25">
        <v>12</v>
      </c>
      <c r="B25" s="4">
        <v>0.65500000000000003</v>
      </c>
      <c r="C25" s="29">
        <v>1</v>
      </c>
      <c r="D25" s="30">
        <f>+B25*C25</f>
        <v>0.65500000000000003</v>
      </c>
      <c r="E25" s="30"/>
      <c r="F25" s="30"/>
      <c r="G25" s="31"/>
      <c r="H25" s="14"/>
      <c r="I25" s="14"/>
      <c r="K25" s="17"/>
      <c r="L25" s="17"/>
    </row>
    <row r="26" spans="1:12" x14ac:dyDescent="0.2">
      <c r="C26"/>
      <c r="D26" s="30"/>
      <c r="E26" s="30">
        <f>+A27-A25</f>
        <v>6</v>
      </c>
      <c r="F26" s="30">
        <f>+D27-D25</f>
        <v>0.20999999999999996</v>
      </c>
      <c r="G26" s="31">
        <f>+F26/(E26)</f>
        <v>3.4999999999999996E-2</v>
      </c>
      <c r="H26" s="14">
        <f>+$C$6*G26</f>
        <v>0.17499999999999999</v>
      </c>
      <c r="I26" s="14">
        <f>+H26*E26</f>
        <v>1.0499999999999998</v>
      </c>
      <c r="K26" s="17"/>
      <c r="L26" s="17"/>
    </row>
    <row r="27" spans="1:12" x14ac:dyDescent="0.2">
      <c r="A27">
        <v>18</v>
      </c>
      <c r="B27" s="4">
        <v>0.86499999999999999</v>
      </c>
      <c r="C27" s="29">
        <v>1</v>
      </c>
      <c r="D27" s="30">
        <f>+B27*C27</f>
        <v>0.86499999999999999</v>
      </c>
      <c r="E27" s="30"/>
      <c r="F27" s="30"/>
      <c r="G27" s="31"/>
      <c r="H27" s="14"/>
      <c r="I27" s="14"/>
      <c r="K27" s="17"/>
      <c r="L27" s="17"/>
    </row>
    <row r="28" spans="1:12" x14ac:dyDescent="0.2">
      <c r="C28"/>
      <c r="D28" s="30"/>
      <c r="E28" s="30">
        <f>+A29-A27</f>
        <v>6</v>
      </c>
      <c r="F28" s="30">
        <f>+D29-D27</f>
        <v>0.13500000000000001</v>
      </c>
      <c r="G28" s="31">
        <f>+F28/(E28)</f>
        <v>2.2500000000000003E-2</v>
      </c>
      <c r="H28" s="14">
        <f>+$C$6*G28</f>
        <v>0.11250000000000002</v>
      </c>
      <c r="I28" s="14">
        <f>+H28*E28</f>
        <v>0.67500000000000004</v>
      </c>
    </row>
    <row r="29" spans="1:12" x14ac:dyDescent="0.2">
      <c r="A29">
        <v>24</v>
      </c>
      <c r="B29" s="4">
        <v>1</v>
      </c>
      <c r="C29" s="29">
        <v>1</v>
      </c>
      <c r="D29" s="30">
        <f>+B29*C29</f>
        <v>1</v>
      </c>
      <c r="E29" s="30"/>
      <c r="F29" s="30"/>
      <c r="G29" s="31"/>
      <c r="H29" s="14"/>
      <c r="I29" s="14"/>
    </row>
    <row r="30" spans="1:12" x14ac:dyDescent="0.2">
      <c r="C30"/>
      <c r="D30" s="30"/>
      <c r="E30" s="30">
        <f>+A31-A29</f>
        <v>12</v>
      </c>
      <c r="F30" s="30">
        <f>+D31-D29</f>
        <v>7.2999999999999954E-2</v>
      </c>
      <c r="G30" s="31">
        <f>+F30/(E30)</f>
        <v>6.0833333333333295E-3</v>
      </c>
      <c r="H30" s="14">
        <f>+$C$6*G30</f>
        <v>3.0416666666666647E-2</v>
      </c>
      <c r="I30" s="14">
        <f>+H30*E30</f>
        <v>0.36499999999999977</v>
      </c>
    </row>
    <row r="31" spans="1:12" x14ac:dyDescent="0.2">
      <c r="A31">
        <v>36</v>
      </c>
      <c r="B31" s="4">
        <v>1.073</v>
      </c>
      <c r="C31" s="29">
        <v>1</v>
      </c>
      <c r="D31" s="30">
        <f>+B31*C31</f>
        <v>1.073</v>
      </c>
      <c r="E31" s="30"/>
      <c r="F31" s="30"/>
      <c r="G31" s="31"/>
      <c r="H31" s="14"/>
      <c r="I31" s="14"/>
    </row>
    <row r="32" spans="1:12" x14ac:dyDescent="0.2">
      <c r="C32"/>
      <c r="D32" s="30"/>
      <c r="E32" s="30">
        <f>+A33-A31</f>
        <v>12</v>
      </c>
      <c r="F32" s="30">
        <f>+D33-D31</f>
        <v>4.4000000000000039E-2</v>
      </c>
      <c r="G32" s="31">
        <f>+F32/(E32)</f>
        <v>3.6666666666666701E-3</v>
      </c>
      <c r="H32" s="14">
        <f>+$C$6*G32</f>
        <v>1.8333333333333351E-2</v>
      </c>
      <c r="I32" s="14">
        <f>+H32*E32</f>
        <v>0.2200000000000002</v>
      </c>
    </row>
    <row r="33" spans="1:9" x14ac:dyDescent="0.2">
      <c r="A33">
        <v>48</v>
      </c>
      <c r="B33" s="4">
        <v>1.117</v>
      </c>
      <c r="C33" s="29">
        <v>1</v>
      </c>
      <c r="D33" s="30">
        <f>+B33*C33</f>
        <v>1.117</v>
      </c>
      <c r="E33" s="30"/>
      <c r="F33" s="30"/>
      <c r="G33" s="31"/>
      <c r="H33" s="14"/>
      <c r="I33" s="14"/>
    </row>
    <row r="34" spans="1:9" x14ac:dyDescent="0.2">
      <c r="C34"/>
      <c r="D34" s="30"/>
      <c r="E34" s="30">
        <f>+A35-A33</f>
        <v>12</v>
      </c>
      <c r="F34" s="30">
        <f>+D35-D33</f>
        <v>4.2999999999999927E-2</v>
      </c>
      <c r="G34" s="31">
        <f>+F34/(E34)</f>
        <v>3.5833333333333273E-3</v>
      </c>
      <c r="H34" s="14">
        <f>+$C$6*G34</f>
        <v>1.7916666666666636E-2</v>
      </c>
      <c r="I34" s="14">
        <f>+H34*E34</f>
        <v>0.21499999999999964</v>
      </c>
    </row>
    <row r="35" spans="1:9" x14ac:dyDescent="0.2">
      <c r="A35">
        <v>60</v>
      </c>
      <c r="B35" s="4">
        <v>1.1599999999999999</v>
      </c>
      <c r="C35" s="29">
        <v>1</v>
      </c>
      <c r="D35" s="30">
        <f>+B35*C35</f>
        <v>1.1599999999999999</v>
      </c>
      <c r="E35" s="30"/>
      <c r="F35" s="30"/>
      <c r="G35" s="31"/>
      <c r="H35" s="14"/>
      <c r="I35" s="14"/>
    </row>
    <row r="36" spans="1:9" x14ac:dyDescent="0.2">
      <c r="C36" s="12"/>
      <c r="D36" s="30"/>
      <c r="E36" s="30">
        <f>+A37-A35</f>
        <v>12</v>
      </c>
      <c r="F36" s="30">
        <f>+D37-D35</f>
        <v>4.0000000000000036E-2</v>
      </c>
      <c r="G36" s="31">
        <f>+F36/(E36)</f>
        <v>3.3333333333333361E-3</v>
      </c>
      <c r="H36" s="14">
        <f>+$C$6*G36</f>
        <v>1.666666666666668E-2</v>
      </c>
      <c r="I36" s="14">
        <f>+H36*E36</f>
        <v>0.20000000000000018</v>
      </c>
    </row>
    <row r="37" spans="1:9" x14ac:dyDescent="0.2">
      <c r="A37">
        <v>72</v>
      </c>
      <c r="B37" s="4">
        <v>1.2</v>
      </c>
      <c r="C37" s="29">
        <v>1</v>
      </c>
      <c r="D37" s="30">
        <f>+B37*C37</f>
        <v>1.2</v>
      </c>
      <c r="E37" s="30"/>
      <c r="F37" s="30"/>
      <c r="G37" s="31"/>
      <c r="H37" s="32"/>
      <c r="I37" s="32"/>
    </row>
    <row r="38" spans="1:9" x14ac:dyDescent="0.2">
      <c r="C38"/>
      <c r="D38" s="30"/>
      <c r="E38" s="30"/>
      <c r="F38" s="30"/>
      <c r="G38" s="31"/>
      <c r="H38" s="34" t="s">
        <v>17</v>
      </c>
      <c r="I38" s="34">
        <f>+SUM(I12:I36)</f>
        <v>5.9999999999999991</v>
      </c>
    </row>
    <row r="39" spans="1:9" x14ac:dyDescent="0.2">
      <c r="C39"/>
      <c r="D39" s="30"/>
      <c r="E39" s="30"/>
      <c r="F39" s="30"/>
      <c r="G39" s="31"/>
      <c r="H39" s="34" t="s">
        <v>16</v>
      </c>
      <c r="I39" s="34">
        <f>+SUM(I12:I28)</f>
        <v>4.9999999999999991</v>
      </c>
    </row>
    <row r="40" spans="1:9" ht="38.25" x14ac:dyDescent="0.2">
      <c r="A40" s="38" t="s">
        <v>27</v>
      </c>
      <c r="B40" s="39" t="s">
        <v>28</v>
      </c>
      <c r="C40" s="37" t="s">
        <v>27</v>
      </c>
      <c r="D40" s="36" t="s">
        <v>28</v>
      </c>
      <c r="E40" s="37" t="s">
        <v>27</v>
      </c>
      <c r="F40" s="36" t="s">
        <v>28</v>
      </c>
      <c r="G40"/>
      <c r="H40"/>
      <c r="I40"/>
    </row>
    <row r="41" spans="1:9" x14ac:dyDescent="0.2">
      <c r="A41" s="42">
        <v>0</v>
      </c>
      <c r="B41" s="43"/>
      <c r="C41" s="42"/>
      <c r="D41" s="44"/>
      <c r="E41" s="46"/>
      <c r="F41" s="44"/>
      <c r="G41"/>
      <c r="H41"/>
      <c r="I41"/>
    </row>
    <row r="42" spans="1:9" x14ac:dyDescent="0.2">
      <c r="A42" s="40">
        <v>1</v>
      </c>
      <c r="B42" s="41">
        <f>H30</f>
        <v>3.0416666666666647E-2</v>
      </c>
      <c r="C42" s="40">
        <f>+A65+1</f>
        <v>25</v>
      </c>
      <c r="D42" s="45">
        <f>H26</f>
        <v>0.17499999999999999</v>
      </c>
      <c r="E42" s="40">
        <f>+C65+1</f>
        <v>49</v>
      </c>
      <c r="F42" s="41">
        <f>H34</f>
        <v>1.7916666666666636E-2</v>
      </c>
      <c r="G42"/>
      <c r="H42"/>
      <c r="I42"/>
    </row>
    <row r="43" spans="1:9" x14ac:dyDescent="0.2">
      <c r="A43" s="40">
        <f t="shared" ref="A43:A65" si="0">+A42+1</f>
        <v>2</v>
      </c>
      <c r="B43" s="41">
        <f>H30</f>
        <v>3.0416666666666647E-2</v>
      </c>
      <c r="C43" s="40">
        <f t="shared" ref="C43:C65" si="1">+C42+1</f>
        <v>26</v>
      </c>
      <c r="D43" s="41">
        <f>H28</f>
        <v>0.11250000000000002</v>
      </c>
      <c r="E43" s="40">
        <f t="shared" ref="E43:E65" si="2">+E42+1</f>
        <v>50</v>
      </c>
      <c r="F43" s="41">
        <f>H34</f>
        <v>1.7916666666666636E-2</v>
      </c>
      <c r="G43"/>
      <c r="H43"/>
      <c r="I43"/>
    </row>
    <row r="44" spans="1:9" x14ac:dyDescent="0.2">
      <c r="A44" s="40">
        <f t="shared" si="0"/>
        <v>3</v>
      </c>
      <c r="B44" s="41">
        <f>H30</f>
        <v>3.0416666666666647E-2</v>
      </c>
      <c r="C44" s="40">
        <f t="shared" si="1"/>
        <v>27</v>
      </c>
      <c r="D44" s="41">
        <f>H28</f>
        <v>0.11250000000000002</v>
      </c>
      <c r="E44" s="40">
        <f t="shared" si="2"/>
        <v>51</v>
      </c>
      <c r="F44" s="41">
        <f>H34</f>
        <v>1.7916666666666636E-2</v>
      </c>
      <c r="G44"/>
      <c r="H44"/>
      <c r="I44"/>
    </row>
    <row r="45" spans="1:9" x14ac:dyDescent="0.2">
      <c r="A45" s="40">
        <f t="shared" si="0"/>
        <v>4</v>
      </c>
      <c r="B45" s="41">
        <f>H30</f>
        <v>3.0416666666666647E-2</v>
      </c>
      <c r="C45" s="40">
        <f t="shared" si="1"/>
        <v>28</v>
      </c>
      <c r="D45" s="41">
        <f>H28</f>
        <v>0.11250000000000002</v>
      </c>
      <c r="E45" s="40">
        <f t="shared" si="2"/>
        <v>52</v>
      </c>
      <c r="F45" s="41">
        <f>H34</f>
        <v>1.7916666666666636E-2</v>
      </c>
      <c r="G45"/>
      <c r="H45"/>
      <c r="I45"/>
    </row>
    <row r="46" spans="1:9" x14ac:dyDescent="0.2">
      <c r="A46" s="40">
        <f t="shared" si="0"/>
        <v>5</v>
      </c>
      <c r="B46" s="41">
        <f>H28</f>
        <v>0.11250000000000002</v>
      </c>
      <c r="C46" s="40">
        <f t="shared" si="1"/>
        <v>29</v>
      </c>
      <c r="D46" s="41">
        <f>H30</f>
        <v>3.0416666666666647E-2</v>
      </c>
      <c r="E46" s="40">
        <f t="shared" si="2"/>
        <v>53</v>
      </c>
      <c r="F46" s="41">
        <f>H34</f>
        <v>1.7916666666666636E-2</v>
      </c>
      <c r="G46"/>
      <c r="H46"/>
      <c r="I46"/>
    </row>
    <row r="47" spans="1:9" x14ac:dyDescent="0.2">
      <c r="A47" s="40">
        <f t="shared" si="0"/>
        <v>6</v>
      </c>
      <c r="B47" s="41">
        <f>H28</f>
        <v>0.11250000000000002</v>
      </c>
      <c r="C47" s="40">
        <f t="shared" si="1"/>
        <v>30</v>
      </c>
      <c r="D47" s="41">
        <f>H30</f>
        <v>3.0416666666666647E-2</v>
      </c>
      <c r="E47" s="40">
        <f t="shared" si="2"/>
        <v>54</v>
      </c>
      <c r="F47" s="41">
        <f>H34</f>
        <v>1.7916666666666636E-2</v>
      </c>
      <c r="G47"/>
      <c r="H47"/>
    </row>
    <row r="48" spans="1:9" x14ac:dyDescent="0.2">
      <c r="A48" s="40">
        <f t="shared" si="0"/>
        <v>7</v>
      </c>
      <c r="B48" s="41">
        <f>H28</f>
        <v>0.11250000000000002</v>
      </c>
      <c r="C48" s="40">
        <f t="shared" si="1"/>
        <v>31</v>
      </c>
      <c r="D48" s="41">
        <f>H30</f>
        <v>3.0416666666666647E-2</v>
      </c>
      <c r="E48" s="40">
        <f t="shared" si="2"/>
        <v>55</v>
      </c>
      <c r="F48" s="41">
        <f>H34</f>
        <v>1.7916666666666636E-2</v>
      </c>
      <c r="G48"/>
      <c r="H48"/>
      <c r="I48" s="16"/>
    </row>
    <row r="49" spans="1:9" x14ac:dyDescent="0.2">
      <c r="A49" s="40">
        <f t="shared" si="0"/>
        <v>8</v>
      </c>
      <c r="B49" s="41">
        <f>H26</f>
        <v>0.17499999999999999</v>
      </c>
      <c r="C49" s="40">
        <f t="shared" si="1"/>
        <v>32</v>
      </c>
      <c r="D49" s="41">
        <f>H30</f>
        <v>3.0416666666666647E-2</v>
      </c>
      <c r="E49" s="40">
        <f t="shared" si="2"/>
        <v>56</v>
      </c>
      <c r="F49" s="41">
        <f>H34</f>
        <v>1.7916666666666636E-2</v>
      </c>
      <c r="G49"/>
      <c r="H49"/>
    </row>
    <row r="50" spans="1:9" x14ac:dyDescent="0.2">
      <c r="A50" s="40">
        <f t="shared" si="0"/>
        <v>9</v>
      </c>
      <c r="B50" s="41">
        <f>H26</f>
        <v>0.17499999999999999</v>
      </c>
      <c r="C50" s="40">
        <f t="shared" si="1"/>
        <v>33</v>
      </c>
      <c r="D50" s="41">
        <f>H30</f>
        <v>3.0416666666666647E-2</v>
      </c>
      <c r="E50" s="40">
        <f t="shared" si="2"/>
        <v>57</v>
      </c>
      <c r="F50" s="41">
        <f>H34</f>
        <v>1.7916666666666636E-2</v>
      </c>
      <c r="G50"/>
      <c r="H50"/>
    </row>
    <row r="51" spans="1:9" x14ac:dyDescent="0.2">
      <c r="A51" s="40">
        <f t="shared" si="0"/>
        <v>10</v>
      </c>
      <c r="B51" s="41">
        <f>H26</f>
        <v>0.17499999999999999</v>
      </c>
      <c r="C51" s="40">
        <f t="shared" si="1"/>
        <v>34</v>
      </c>
      <c r="D51" s="41">
        <f>H30</f>
        <v>3.0416666666666647E-2</v>
      </c>
      <c r="E51" s="40">
        <f t="shared" si="2"/>
        <v>58</v>
      </c>
      <c r="F51" s="41">
        <f>H34</f>
        <v>1.7916666666666636E-2</v>
      </c>
      <c r="G51"/>
      <c r="H51"/>
      <c r="I51"/>
    </row>
    <row r="52" spans="1:9" x14ac:dyDescent="0.2">
      <c r="A52" s="40">
        <f t="shared" si="0"/>
        <v>11</v>
      </c>
      <c r="B52" s="41">
        <f>H24</f>
        <v>0.17499999999999999</v>
      </c>
      <c r="C52" s="40">
        <f t="shared" si="1"/>
        <v>35</v>
      </c>
      <c r="D52" s="41">
        <f>H30</f>
        <v>3.0416666666666647E-2</v>
      </c>
      <c r="E52" s="40">
        <f t="shared" si="2"/>
        <v>59</v>
      </c>
      <c r="F52" s="41">
        <f>H34</f>
        <v>1.7916666666666636E-2</v>
      </c>
      <c r="G52"/>
      <c r="H52" s="35"/>
      <c r="I52" s="17"/>
    </row>
    <row r="53" spans="1:9" x14ac:dyDescent="0.2">
      <c r="A53" s="40">
        <f t="shared" si="0"/>
        <v>12</v>
      </c>
      <c r="B53" s="41">
        <f>H24</f>
        <v>0.17499999999999999</v>
      </c>
      <c r="C53" s="40">
        <f t="shared" si="1"/>
        <v>36</v>
      </c>
      <c r="D53" s="41">
        <f>H30</f>
        <v>3.0416666666666647E-2</v>
      </c>
      <c r="E53" s="40">
        <f t="shared" si="2"/>
        <v>60</v>
      </c>
      <c r="F53" s="41">
        <f>H34</f>
        <v>1.7916666666666636E-2</v>
      </c>
      <c r="G53"/>
      <c r="H53" s="35"/>
      <c r="I53" s="17"/>
    </row>
    <row r="54" spans="1:9" x14ac:dyDescent="0.2">
      <c r="A54" s="40">
        <f t="shared" si="0"/>
        <v>13</v>
      </c>
      <c r="B54" s="41">
        <f>H22</f>
        <v>0.18833333333333341</v>
      </c>
      <c r="C54" s="40">
        <f t="shared" si="1"/>
        <v>37</v>
      </c>
      <c r="D54" s="41">
        <f>H$32</f>
        <v>1.8333333333333351E-2</v>
      </c>
      <c r="E54" s="40">
        <f t="shared" si="2"/>
        <v>61</v>
      </c>
      <c r="F54" s="41">
        <f>H36</f>
        <v>1.666666666666668E-2</v>
      </c>
      <c r="G54"/>
      <c r="H54" s="35"/>
      <c r="I54" s="17"/>
    </row>
    <row r="55" spans="1:9" x14ac:dyDescent="0.2">
      <c r="A55" s="40">
        <f t="shared" si="0"/>
        <v>14</v>
      </c>
      <c r="B55" s="41">
        <f>H22</f>
        <v>0.18833333333333341</v>
      </c>
      <c r="C55" s="40">
        <f t="shared" si="1"/>
        <v>38</v>
      </c>
      <c r="D55" s="41">
        <f t="shared" ref="D55:D65" si="3">H$32</f>
        <v>1.8333333333333351E-2</v>
      </c>
      <c r="E55" s="40">
        <f t="shared" si="2"/>
        <v>62</v>
      </c>
      <c r="F55" s="41">
        <f>H36</f>
        <v>1.666666666666668E-2</v>
      </c>
      <c r="G55"/>
      <c r="H55" s="35"/>
      <c r="I55" s="17"/>
    </row>
    <row r="56" spans="1:9" x14ac:dyDescent="0.2">
      <c r="A56" s="40">
        <f t="shared" si="0"/>
        <v>15</v>
      </c>
      <c r="B56" s="41">
        <f>H20</f>
        <v>0.22666666666666668</v>
      </c>
      <c r="C56" s="40">
        <f t="shared" si="1"/>
        <v>39</v>
      </c>
      <c r="D56" s="41">
        <f t="shared" si="3"/>
        <v>1.8333333333333351E-2</v>
      </c>
      <c r="E56" s="40">
        <f t="shared" si="2"/>
        <v>63</v>
      </c>
      <c r="F56" s="41">
        <f>H36</f>
        <v>1.666666666666668E-2</v>
      </c>
      <c r="G56"/>
      <c r="H56"/>
      <c r="I56"/>
    </row>
    <row r="57" spans="1:9" x14ac:dyDescent="0.2">
      <c r="A57" s="40">
        <f t="shared" si="0"/>
        <v>16</v>
      </c>
      <c r="B57" s="41">
        <f>H20</f>
        <v>0.22666666666666668</v>
      </c>
      <c r="C57" s="40">
        <f t="shared" si="1"/>
        <v>40</v>
      </c>
      <c r="D57" s="41">
        <f t="shared" si="3"/>
        <v>1.8333333333333351E-2</v>
      </c>
      <c r="E57" s="40">
        <f t="shared" si="2"/>
        <v>64</v>
      </c>
      <c r="F57" s="41">
        <f>H36</f>
        <v>1.666666666666668E-2</v>
      </c>
      <c r="G57"/>
      <c r="H57"/>
      <c r="I57"/>
    </row>
    <row r="58" spans="1:9" x14ac:dyDescent="0.2">
      <c r="A58" s="40">
        <f t="shared" si="0"/>
        <v>17</v>
      </c>
      <c r="B58" s="41">
        <f>H14</f>
        <v>0.70000000000000007</v>
      </c>
      <c r="C58" s="40">
        <f t="shared" si="1"/>
        <v>41</v>
      </c>
      <c r="D58" s="41">
        <f t="shared" si="3"/>
        <v>1.8333333333333351E-2</v>
      </c>
      <c r="E58" s="40">
        <f t="shared" si="2"/>
        <v>65</v>
      </c>
      <c r="F58" s="41">
        <f>H36</f>
        <v>1.666666666666668E-2</v>
      </c>
      <c r="G58"/>
      <c r="H58"/>
      <c r="I58"/>
    </row>
    <row r="59" spans="1:9" x14ac:dyDescent="0.2">
      <c r="A59" s="40">
        <f t="shared" si="0"/>
        <v>18</v>
      </c>
      <c r="B59" s="41">
        <f>H16</f>
        <v>0.40999999999999992</v>
      </c>
      <c r="C59" s="40">
        <f t="shared" si="1"/>
        <v>42</v>
      </c>
      <c r="D59" s="41">
        <f t="shared" si="3"/>
        <v>1.8333333333333351E-2</v>
      </c>
      <c r="E59" s="40">
        <f t="shared" si="2"/>
        <v>66</v>
      </c>
      <c r="F59" s="41">
        <f>H36</f>
        <v>1.666666666666668E-2</v>
      </c>
      <c r="G59"/>
      <c r="H59"/>
      <c r="I59"/>
    </row>
    <row r="60" spans="1:9" x14ac:dyDescent="0.2">
      <c r="A60" s="40">
        <f t="shared" si="0"/>
        <v>19</v>
      </c>
      <c r="B60" s="41">
        <f>H18</f>
        <v>0.39499999999999991</v>
      </c>
      <c r="C60" s="40">
        <f t="shared" si="1"/>
        <v>43</v>
      </c>
      <c r="D60" s="41">
        <f t="shared" si="3"/>
        <v>1.8333333333333351E-2</v>
      </c>
      <c r="E60" s="40">
        <f t="shared" si="2"/>
        <v>67</v>
      </c>
      <c r="F60" s="41">
        <f>H36</f>
        <v>1.666666666666668E-2</v>
      </c>
      <c r="G60"/>
      <c r="H60"/>
      <c r="I60"/>
    </row>
    <row r="61" spans="1:9" x14ac:dyDescent="0.2">
      <c r="A61" s="40">
        <f t="shared" si="0"/>
        <v>20</v>
      </c>
      <c r="B61" s="41">
        <f>H20</f>
        <v>0.22666666666666668</v>
      </c>
      <c r="C61" s="40">
        <f t="shared" si="1"/>
        <v>44</v>
      </c>
      <c r="D61" s="41">
        <f t="shared" si="3"/>
        <v>1.8333333333333351E-2</v>
      </c>
      <c r="E61" s="40">
        <f t="shared" si="2"/>
        <v>68</v>
      </c>
      <c r="F61" s="41">
        <f>H36</f>
        <v>1.666666666666668E-2</v>
      </c>
      <c r="G61"/>
      <c r="H61"/>
      <c r="I61"/>
    </row>
    <row r="62" spans="1:9" x14ac:dyDescent="0.2">
      <c r="A62" s="40">
        <f t="shared" si="0"/>
        <v>21</v>
      </c>
      <c r="B62" s="41">
        <f>H22</f>
        <v>0.18833333333333341</v>
      </c>
      <c r="C62" s="40">
        <f t="shared" si="1"/>
        <v>45</v>
      </c>
      <c r="D62" s="41">
        <f t="shared" si="3"/>
        <v>1.8333333333333351E-2</v>
      </c>
      <c r="E62" s="40">
        <f t="shared" si="2"/>
        <v>69</v>
      </c>
      <c r="F62" s="41">
        <f>H36</f>
        <v>1.666666666666668E-2</v>
      </c>
      <c r="G62"/>
      <c r="H62"/>
      <c r="I62"/>
    </row>
    <row r="63" spans="1:9" x14ac:dyDescent="0.2">
      <c r="A63" s="40">
        <f t="shared" si="0"/>
        <v>22</v>
      </c>
      <c r="B63" s="41">
        <f>H24</f>
        <v>0.17499999999999999</v>
      </c>
      <c r="C63" s="40">
        <f t="shared" si="1"/>
        <v>46</v>
      </c>
      <c r="D63" s="41">
        <f t="shared" si="3"/>
        <v>1.8333333333333351E-2</v>
      </c>
      <c r="E63" s="40">
        <f t="shared" si="2"/>
        <v>70</v>
      </c>
      <c r="F63" s="41">
        <f>H36</f>
        <v>1.666666666666668E-2</v>
      </c>
      <c r="G63"/>
      <c r="H63"/>
      <c r="I63"/>
    </row>
    <row r="64" spans="1:9" x14ac:dyDescent="0.2">
      <c r="A64" s="40">
        <f t="shared" si="0"/>
        <v>23</v>
      </c>
      <c r="B64" s="41">
        <f>H26</f>
        <v>0.17499999999999999</v>
      </c>
      <c r="C64" s="40">
        <f t="shared" si="1"/>
        <v>47</v>
      </c>
      <c r="D64" s="41">
        <f t="shared" si="3"/>
        <v>1.8333333333333351E-2</v>
      </c>
      <c r="E64" s="40">
        <f t="shared" si="2"/>
        <v>71</v>
      </c>
      <c r="F64" s="41">
        <f>H36</f>
        <v>1.666666666666668E-2</v>
      </c>
      <c r="G64"/>
      <c r="H64"/>
      <c r="I64"/>
    </row>
    <row r="65" spans="1:10" x14ac:dyDescent="0.2">
      <c r="A65" s="40">
        <f t="shared" si="0"/>
        <v>24</v>
      </c>
      <c r="B65" s="41">
        <f>H26</f>
        <v>0.17499999999999999</v>
      </c>
      <c r="C65" s="40">
        <f t="shared" si="1"/>
        <v>48</v>
      </c>
      <c r="D65" s="41">
        <f t="shared" si="3"/>
        <v>1.8333333333333351E-2</v>
      </c>
      <c r="E65" s="40">
        <f t="shared" si="2"/>
        <v>72</v>
      </c>
      <c r="F65" s="41">
        <f>H36</f>
        <v>1.666666666666668E-2</v>
      </c>
      <c r="G65"/>
      <c r="H65"/>
      <c r="I65"/>
    </row>
    <row r="66" spans="1:10" x14ac:dyDescent="0.2">
      <c r="A66" s="12"/>
      <c r="B66" s="7"/>
      <c r="C66" s="33"/>
      <c r="D66" s="12"/>
      <c r="E66" s="12"/>
      <c r="F66" s="12"/>
      <c r="J66" s="4"/>
    </row>
    <row r="77" spans="1:10" x14ac:dyDescent="0.2">
      <c r="B77"/>
      <c r="C77" s="11"/>
    </row>
    <row r="78" spans="1:10" x14ac:dyDescent="0.2">
      <c r="B78"/>
      <c r="C78" s="11"/>
    </row>
    <row r="79" spans="1:10" x14ac:dyDescent="0.2">
      <c r="B79"/>
      <c r="C79" s="11"/>
    </row>
    <row r="80" spans="1:10" x14ac:dyDescent="0.2">
      <c r="B80"/>
      <c r="C80" s="11"/>
    </row>
    <row r="81" spans="2:3" x14ac:dyDescent="0.2">
      <c r="B81"/>
      <c r="C81" s="11"/>
    </row>
    <row r="82" spans="2:3" x14ac:dyDescent="0.2">
      <c r="B82"/>
      <c r="C82" s="11"/>
    </row>
    <row r="83" spans="2:3" x14ac:dyDescent="0.2">
      <c r="B83"/>
      <c r="C83" s="11"/>
    </row>
    <row r="84" spans="2:3" x14ac:dyDescent="0.2">
      <c r="B84"/>
      <c r="C84" s="11"/>
    </row>
    <row r="85" spans="2:3" x14ac:dyDescent="0.2">
      <c r="B85"/>
      <c r="C85" s="11"/>
    </row>
    <row r="86" spans="2:3" x14ac:dyDescent="0.2">
      <c r="B86"/>
      <c r="C86" s="11"/>
    </row>
    <row r="87" spans="2:3" x14ac:dyDescent="0.2">
      <c r="B87"/>
      <c r="C87" s="11"/>
    </row>
    <row r="88" spans="2:3" x14ac:dyDescent="0.2">
      <c r="B88"/>
      <c r="C88" s="11"/>
    </row>
    <row r="89" spans="2:3" x14ac:dyDescent="0.2">
      <c r="B89"/>
      <c r="C89" s="11"/>
    </row>
    <row r="90" spans="2:3" x14ac:dyDescent="0.2">
      <c r="B90"/>
      <c r="C90" s="11"/>
    </row>
    <row r="91" spans="2:3" x14ac:dyDescent="0.2">
      <c r="B91"/>
      <c r="C91" s="11"/>
    </row>
    <row r="92" spans="2:3" x14ac:dyDescent="0.2">
      <c r="B92"/>
      <c r="C92" s="11"/>
    </row>
    <row r="93" spans="2:3" x14ac:dyDescent="0.2">
      <c r="B93"/>
      <c r="C93" s="11"/>
    </row>
    <row r="94" spans="2:3" x14ac:dyDescent="0.2">
      <c r="B94"/>
      <c r="C94" s="11"/>
    </row>
    <row r="95" spans="2:3" x14ac:dyDescent="0.2">
      <c r="B95"/>
      <c r="C95" s="11"/>
    </row>
    <row r="96" spans="2:3" x14ac:dyDescent="0.2">
      <c r="B96"/>
      <c r="C96" s="11"/>
    </row>
    <row r="97" spans="2:3" x14ac:dyDescent="0.2">
      <c r="B97"/>
      <c r="C97" s="11"/>
    </row>
    <row r="98" spans="2:3" x14ac:dyDescent="0.2">
      <c r="B98"/>
      <c r="C98" s="11"/>
    </row>
    <row r="99" spans="2:3" x14ac:dyDescent="0.2">
      <c r="B99"/>
      <c r="C99" s="11"/>
    </row>
    <row r="100" spans="2:3" x14ac:dyDescent="0.2">
      <c r="B100"/>
      <c r="C100" s="11"/>
    </row>
  </sheetData>
  <phoneticPr fontId="0" type="noConversion"/>
  <pageMargins left="0.75" right="0.75" top="1" bottom="1" header="0.5" footer="0.5"/>
  <pageSetup orientation="landscape"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0"/>
  <sheetViews>
    <sheetView workbookViewId="0">
      <selection activeCell="F2" sqref="F2"/>
    </sheetView>
  </sheetViews>
  <sheetFormatPr defaultRowHeight="12.75" x14ac:dyDescent="0.2"/>
  <cols>
    <col min="2" max="2" width="12.28515625" style="4" customWidth="1"/>
  </cols>
  <sheetData>
    <row r="1" spans="1:14" ht="38.25" x14ac:dyDescent="0.2">
      <c r="A1" s="56" t="s">
        <v>27</v>
      </c>
      <c r="B1" s="57" t="s">
        <v>28</v>
      </c>
    </row>
    <row r="2" spans="1:14" x14ac:dyDescent="0.2">
      <c r="A2" s="58">
        <v>0</v>
      </c>
      <c r="B2" s="59"/>
    </row>
    <row r="3" spans="1:14" x14ac:dyDescent="0.2">
      <c r="A3" s="58">
        <v>1</v>
      </c>
      <c r="B3" s="59">
        <f>'Region 1 24-hr Hyetograph Data'!B42</f>
        <v>3.0416666666666647E-2</v>
      </c>
    </row>
    <row r="4" spans="1:14" x14ac:dyDescent="0.2">
      <c r="A4" s="58">
        <v>2</v>
      </c>
      <c r="B4" s="59">
        <f>'Region 1 24-hr Hyetograph Data'!B43</f>
        <v>3.0416666666666647E-2</v>
      </c>
    </row>
    <row r="5" spans="1:14" x14ac:dyDescent="0.2">
      <c r="A5" s="58">
        <v>3</v>
      </c>
      <c r="B5" s="59">
        <f>'Region 1 24-hr Hyetograph Data'!B44</f>
        <v>3.0416666666666647E-2</v>
      </c>
    </row>
    <row r="6" spans="1:14" x14ac:dyDescent="0.2">
      <c r="A6" s="58">
        <v>4</v>
      </c>
      <c r="B6" s="59">
        <f>'Region 1 24-hr Hyetograph Data'!B45</f>
        <v>3.0416666666666647E-2</v>
      </c>
    </row>
    <row r="7" spans="1:14" x14ac:dyDescent="0.2">
      <c r="A7" s="58">
        <v>5</v>
      </c>
      <c r="B7" s="59">
        <f>'Region 1 24-hr Hyetograph Data'!B46</f>
        <v>0.11250000000000002</v>
      </c>
    </row>
    <row r="8" spans="1:14" x14ac:dyDescent="0.2">
      <c r="A8" s="58">
        <v>6</v>
      </c>
      <c r="B8" s="59">
        <f>'Region 1 24-hr Hyetograph Data'!B47</f>
        <v>0.11250000000000002</v>
      </c>
    </row>
    <row r="9" spans="1:14" x14ac:dyDescent="0.2">
      <c r="A9" s="58">
        <v>7</v>
      </c>
      <c r="B9" s="59">
        <f>'Region 1 24-hr Hyetograph Data'!B48</f>
        <v>0.11250000000000002</v>
      </c>
    </row>
    <row r="10" spans="1:14" x14ac:dyDescent="0.2">
      <c r="A10" s="58">
        <v>8</v>
      </c>
      <c r="B10" s="59">
        <f>'Region 1 24-hr Hyetograph Data'!B49</f>
        <v>0.17499999999999999</v>
      </c>
    </row>
    <row r="11" spans="1:14" x14ac:dyDescent="0.2">
      <c r="A11" s="58">
        <v>9</v>
      </c>
      <c r="B11" s="59">
        <f>'Region 1 24-hr Hyetograph Data'!B50</f>
        <v>0.17499999999999999</v>
      </c>
    </row>
    <row r="12" spans="1:14" x14ac:dyDescent="0.2">
      <c r="A12" s="58">
        <v>10</v>
      </c>
      <c r="B12" s="59">
        <f>'Region 1 24-hr Hyetograph Data'!B51</f>
        <v>0.17499999999999999</v>
      </c>
    </row>
    <row r="13" spans="1:14" x14ac:dyDescent="0.2">
      <c r="A13" s="58">
        <v>11</v>
      </c>
      <c r="B13" s="59">
        <f>'Region 1 24-hr Hyetograph Data'!B52</f>
        <v>0.17499999999999999</v>
      </c>
      <c r="N13" s="4"/>
    </row>
    <row r="14" spans="1:14" x14ac:dyDescent="0.2">
      <c r="A14" s="58">
        <v>12</v>
      </c>
      <c r="B14" s="59">
        <f>'Region 1 24-hr Hyetograph Data'!B53</f>
        <v>0.17499999999999999</v>
      </c>
      <c r="N14" s="4"/>
    </row>
    <row r="15" spans="1:14" x14ac:dyDescent="0.2">
      <c r="A15" s="58">
        <v>13</v>
      </c>
      <c r="B15" s="59">
        <f>'Region 1 24-hr Hyetograph Data'!B54</f>
        <v>0.18833333333333341</v>
      </c>
      <c r="N15" s="4"/>
    </row>
    <row r="16" spans="1:14" x14ac:dyDescent="0.2">
      <c r="A16" s="58">
        <v>14</v>
      </c>
      <c r="B16" s="59">
        <f>'Region 1 24-hr Hyetograph Data'!B55</f>
        <v>0.18833333333333341</v>
      </c>
      <c r="N16" s="4"/>
    </row>
    <row r="17" spans="1:14" x14ac:dyDescent="0.2">
      <c r="A17" s="58">
        <v>15</v>
      </c>
      <c r="B17" s="59">
        <f>'Region 1 24-hr Hyetograph Data'!B56</f>
        <v>0.22666666666666668</v>
      </c>
      <c r="N17" s="4"/>
    </row>
    <row r="18" spans="1:14" x14ac:dyDescent="0.2">
      <c r="A18" s="58">
        <v>16</v>
      </c>
      <c r="B18" s="59">
        <f>'Region 1 24-hr Hyetograph Data'!B57</f>
        <v>0.22666666666666668</v>
      </c>
      <c r="N18" s="4"/>
    </row>
    <row r="19" spans="1:14" x14ac:dyDescent="0.2">
      <c r="A19" s="58">
        <v>17</v>
      </c>
      <c r="B19" s="59">
        <f>'Region 1 24-hr Hyetograph Data'!B58</f>
        <v>0.70000000000000007</v>
      </c>
      <c r="N19" s="4"/>
    </row>
    <row r="20" spans="1:14" x14ac:dyDescent="0.2">
      <c r="A20" s="58">
        <v>18</v>
      </c>
      <c r="B20" s="59">
        <f>'Region 1 24-hr Hyetograph Data'!B59</f>
        <v>0.40999999999999992</v>
      </c>
      <c r="N20" s="4"/>
    </row>
    <row r="21" spans="1:14" x14ac:dyDescent="0.2">
      <c r="A21" s="58">
        <v>19</v>
      </c>
      <c r="B21" s="59">
        <f>'Region 1 24-hr Hyetograph Data'!B60</f>
        <v>0.39499999999999991</v>
      </c>
      <c r="N21" s="4"/>
    </row>
    <row r="22" spans="1:14" x14ac:dyDescent="0.2">
      <c r="A22" s="58">
        <v>20</v>
      </c>
      <c r="B22" s="59">
        <f>'Region 1 24-hr Hyetograph Data'!B61</f>
        <v>0.22666666666666668</v>
      </c>
      <c r="N22" s="4"/>
    </row>
    <row r="23" spans="1:14" x14ac:dyDescent="0.2">
      <c r="A23" s="58">
        <v>21</v>
      </c>
      <c r="B23" s="59">
        <f>'Region 1 24-hr Hyetograph Data'!B62</f>
        <v>0.18833333333333341</v>
      </c>
      <c r="N23" s="4"/>
    </row>
    <row r="24" spans="1:14" x14ac:dyDescent="0.2">
      <c r="A24" s="58">
        <v>22</v>
      </c>
      <c r="B24" s="59">
        <f>'Region 1 24-hr Hyetograph Data'!B63</f>
        <v>0.17499999999999999</v>
      </c>
      <c r="N24" s="4"/>
    </row>
    <row r="25" spans="1:14" x14ac:dyDescent="0.2">
      <c r="A25" s="58">
        <v>23</v>
      </c>
      <c r="B25" s="59">
        <f>'Region 1 24-hr Hyetograph Data'!B64</f>
        <v>0.17499999999999999</v>
      </c>
      <c r="N25" s="4"/>
    </row>
    <row r="26" spans="1:14" x14ac:dyDescent="0.2">
      <c r="A26" s="58">
        <v>24</v>
      </c>
      <c r="B26" s="59">
        <f>'Region 1 24-hr Hyetograph Data'!B65</f>
        <v>0.17499999999999999</v>
      </c>
    </row>
    <row r="27" spans="1:14" x14ac:dyDescent="0.2">
      <c r="A27" s="58">
        <v>25</v>
      </c>
      <c r="B27" s="60">
        <f>'Region 1 24-hr Hyetograph Data'!D42</f>
        <v>0.17499999999999999</v>
      </c>
    </row>
    <row r="28" spans="1:14" x14ac:dyDescent="0.2">
      <c r="A28" s="58">
        <v>26</v>
      </c>
      <c r="B28" s="60">
        <f>'Region 1 24-hr Hyetograph Data'!D43</f>
        <v>0.11250000000000002</v>
      </c>
    </row>
    <row r="29" spans="1:14" x14ac:dyDescent="0.2">
      <c r="A29" s="58">
        <v>27</v>
      </c>
      <c r="B29" s="60">
        <f>'Region 1 24-hr Hyetograph Data'!D44</f>
        <v>0.11250000000000002</v>
      </c>
    </row>
    <row r="30" spans="1:14" x14ac:dyDescent="0.2">
      <c r="A30" s="58">
        <v>28</v>
      </c>
      <c r="B30" s="60">
        <f>'Region 1 24-hr Hyetograph Data'!D45</f>
        <v>0.11250000000000002</v>
      </c>
    </row>
    <row r="31" spans="1:14" x14ac:dyDescent="0.2">
      <c r="A31" s="58">
        <v>29</v>
      </c>
      <c r="B31" s="60">
        <f>'Region 1 24-hr Hyetograph Data'!D46</f>
        <v>3.0416666666666647E-2</v>
      </c>
    </row>
    <row r="32" spans="1:14" x14ac:dyDescent="0.2">
      <c r="A32" s="58">
        <v>30</v>
      </c>
      <c r="B32" s="60">
        <f>'Region 1 24-hr Hyetograph Data'!D47</f>
        <v>3.0416666666666647E-2</v>
      </c>
    </row>
    <row r="33" spans="1:2" x14ac:dyDescent="0.2">
      <c r="A33" s="58">
        <v>31</v>
      </c>
      <c r="B33" s="60">
        <f>'Region 1 24-hr Hyetograph Data'!D48</f>
        <v>3.0416666666666647E-2</v>
      </c>
    </row>
    <row r="34" spans="1:2" x14ac:dyDescent="0.2">
      <c r="A34" s="58">
        <v>32</v>
      </c>
      <c r="B34" s="60">
        <f>'Region 1 24-hr Hyetograph Data'!D49</f>
        <v>3.0416666666666647E-2</v>
      </c>
    </row>
    <row r="35" spans="1:2" x14ac:dyDescent="0.2">
      <c r="A35" s="58">
        <v>33</v>
      </c>
      <c r="B35" s="60">
        <f>'Region 1 24-hr Hyetograph Data'!D50</f>
        <v>3.0416666666666647E-2</v>
      </c>
    </row>
    <row r="36" spans="1:2" x14ac:dyDescent="0.2">
      <c r="A36" s="58">
        <v>34</v>
      </c>
      <c r="B36" s="60">
        <f>'Region 1 24-hr Hyetograph Data'!D51</f>
        <v>3.0416666666666647E-2</v>
      </c>
    </row>
    <row r="37" spans="1:2" x14ac:dyDescent="0.2">
      <c r="A37" s="58">
        <v>35</v>
      </c>
      <c r="B37" s="60">
        <f>'Region 1 24-hr Hyetograph Data'!D52</f>
        <v>3.0416666666666647E-2</v>
      </c>
    </row>
    <row r="38" spans="1:2" x14ac:dyDescent="0.2">
      <c r="A38" s="58">
        <v>36</v>
      </c>
      <c r="B38" s="60">
        <f>'Region 1 24-hr Hyetograph Data'!D53</f>
        <v>3.0416666666666647E-2</v>
      </c>
    </row>
    <row r="39" spans="1:2" x14ac:dyDescent="0.2">
      <c r="A39" s="58">
        <v>37</v>
      </c>
      <c r="B39" s="60">
        <f>'Region 1 24-hr Hyetograph Data'!D54</f>
        <v>1.8333333333333351E-2</v>
      </c>
    </row>
    <row r="40" spans="1:2" x14ac:dyDescent="0.2">
      <c r="A40" s="58">
        <v>38</v>
      </c>
      <c r="B40" s="60">
        <f>'Region 1 24-hr Hyetograph Data'!D55</f>
        <v>1.8333333333333351E-2</v>
      </c>
    </row>
    <row r="41" spans="1:2" x14ac:dyDescent="0.2">
      <c r="A41" s="58">
        <v>39</v>
      </c>
      <c r="B41" s="60">
        <f>'Region 1 24-hr Hyetograph Data'!D56</f>
        <v>1.8333333333333351E-2</v>
      </c>
    </row>
    <row r="42" spans="1:2" x14ac:dyDescent="0.2">
      <c r="A42" s="58">
        <v>40</v>
      </c>
      <c r="B42" s="60">
        <f>'Region 1 24-hr Hyetograph Data'!D57</f>
        <v>1.8333333333333351E-2</v>
      </c>
    </row>
    <row r="43" spans="1:2" x14ac:dyDescent="0.2">
      <c r="A43" s="58">
        <v>41</v>
      </c>
      <c r="B43" s="60">
        <f>'Region 1 24-hr Hyetograph Data'!D58</f>
        <v>1.8333333333333351E-2</v>
      </c>
    </row>
    <row r="44" spans="1:2" x14ac:dyDescent="0.2">
      <c r="A44" s="58">
        <v>42</v>
      </c>
      <c r="B44" s="60">
        <f>'Region 1 24-hr Hyetograph Data'!D59</f>
        <v>1.8333333333333351E-2</v>
      </c>
    </row>
    <row r="45" spans="1:2" x14ac:dyDescent="0.2">
      <c r="A45" s="58">
        <v>43</v>
      </c>
      <c r="B45" s="60">
        <f>'Region 1 24-hr Hyetograph Data'!D60</f>
        <v>1.8333333333333351E-2</v>
      </c>
    </row>
    <row r="46" spans="1:2" x14ac:dyDescent="0.2">
      <c r="A46" s="58">
        <v>44</v>
      </c>
      <c r="B46" s="60">
        <f>'Region 1 24-hr Hyetograph Data'!D61</f>
        <v>1.8333333333333351E-2</v>
      </c>
    </row>
    <row r="47" spans="1:2" x14ac:dyDescent="0.2">
      <c r="A47" s="58">
        <v>45</v>
      </c>
      <c r="B47" s="60">
        <f>'Region 1 24-hr Hyetograph Data'!D62</f>
        <v>1.8333333333333351E-2</v>
      </c>
    </row>
    <row r="48" spans="1:2" x14ac:dyDescent="0.2">
      <c r="A48" s="58">
        <v>46</v>
      </c>
      <c r="B48" s="60">
        <f>'Region 1 24-hr Hyetograph Data'!D63</f>
        <v>1.8333333333333351E-2</v>
      </c>
    </row>
    <row r="49" spans="1:2" x14ac:dyDescent="0.2">
      <c r="A49" s="58">
        <v>47</v>
      </c>
      <c r="B49" s="60">
        <f>'Region 1 24-hr Hyetograph Data'!D64</f>
        <v>1.8333333333333351E-2</v>
      </c>
    </row>
    <row r="50" spans="1:2" x14ac:dyDescent="0.2">
      <c r="A50" s="58">
        <v>48</v>
      </c>
      <c r="B50" s="60">
        <f>'Region 1 24-hr Hyetograph Data'!D65</f>
        <v>1.8333333333333351E-2</v>
      </c>
    </row>
    <row r="51" spans="1:2" x14ac:dyDescent="0.2">
      <c r="A51" s="58">
        <v>49</v>
      </c>
      <c r="B51" s="59">
        <f>'Region 1 24-hr Hyetograph Data'!F42</f>
        <v>1.7916666666666636E-2</v>
      </c>
    </row>
    <row r="52" spans="1:2" x14ac:dyDescent="0.2">
      <c r="A52" s="58">
        <v>50</v>
      </c>
      <c r="B52" s="59">
        <f>'Region 1 24-hr Hyetograph Data'!F43</f>
        <v>1.7916666666666636E-2</v>
      </c>
    </row>
    <row r="53" spans="1:2" x14ac:dyDescent="0.2">
      <c r="A53" s="58">
        <v>51</v>
      </c>
      <c r="B53" s="59">
        <f>'Region 1 24-hr Hyetograph Data'!F44</f>
        <v>1.7916666666666636E-2</v>
      </c>
    </row>
    <row r="54" spans="1:2" x14ac:dyDescent="0.2">
      <c r="A54" s="58">
        <v>52</v>
      </c>
      <c r="B54" s="59">
        <f>'Region 1 24-hr Hyetograph Data'!F45</f>
        <v>1.7916666666666636E-2</v>
      </c>
    </row>
    <row r="55" spans="1:2" x14ac:dyDescent="0.2">
      <c r="A55" s="58">
        <v>53</v>
      </c>
      <c r="B55" s="59">
        <f>'Region 1 24-hr Hyetograph Data'!F46</f>
        <v>1.7916666666666636E-2</v>
      </c>
    </row>
    <row r="56" spans="1:2" x14ac:dyDescent="0.2">
      <c r="A56" s="58">
        <v>54</v>
      </c>
      <c r="B56" s="59">
        <f>'Region 1 24-hr Hyetograph Data'!F47</f>
        <v>1.7916666666666636E-2</v>
      </c>
    </row>
    <row r="57" spans="1:2" x14ac:dyDescent="0.2">
      <c r="A57" s="58">
        <v>55</v>
      </c>
      <c r="B57" s="59">
        <f>'Region 1 24-hr Hyetograph Data'!F48</f>
        <v>1.7916666666666636E-2</v>
      </c>
    </row>
    <row r="58" spans="1:2" x14ac:dyDescent="0.2">
      <c r="A58" s="58">
        <v>56</v>
      </c>
      <c r="B58" s="59">
        <f>'Region 1 24-hr Hyetograph Data'!F49</f>
        <v>1.7916666666666636E-2</v>
      </c>
    </row>
    <row r="59" spans="1:2" x14ac:dyDescent="0.2">
      <c r="A59" s="58">
        <v>57</v>
      </c>
      <c r="B59" s="59">
        <f>'Region 1 24-hr Hyetograph Data'!F50</f>
        <v>1.7916666666666636E-2</v>
      </c>
    </row>
    <row r="60" spans="1:2" x14ac:dyDescent="0.2">
      <c r="A60" s="58">
        <v>58</v>
      </c>
      <c r="B60" s="59">
        <f>'Region 1 24-hr Hyetograph Data'!F51</f>
        <v>1.7916666666666636E-2</v>
      </c>
    </row>
    <row r="61" spans="1:2" x14ac:dyDescent="0.2">
      <c r="A61" s="58">
        <v>59</v>
      </c>
      <c r="B61" s="59">
        <f>'Region 1 24-hr Hyetograph Data'!F52</f>
        <v>1.7916666666666636E-2</v>
      </c>
    </row>
    <row r="62" spans="1:2" x14ac:dyDescent="0.2">
      <c r="A62" s="58">
        <v>60</v>
      </c>
      <c r="B62" s="59">
        <f>'Region 1 24-hr Hyetograph Data'!F53</f>
        <v>1.7916666666666636E-2</v>
      </c>
    </row>
    <row r="63" spans="1:2" x14ac:dyDescent="0.2">
      <c r="A63" s="58">
        <v>61</v>
      </c>
      <c r="B63" s="59">
        <f>'Region 1 24-hr Hyetograph Data'!F54</f>
        <v>1.666666666666668E-2</v>
      </c>
    </row>
    <row r="64" spans="1:2" x14ac:dyDescent="0.2">
      <c r="A64" s="58">
        <v>62</v>
      </c>
      <c r="B64" s="59">
        <f>'Region 1 24-hr Hyetograph Data'!F55</f>
        <v>1.666666666666668E-2</v>
      </c>
    </row>
    <row r="65" spans="1:2" x14ac:dyDescent="0.2">
      <c r="A65" s="58">
        <v>63</v>
      </c>
      <c r="B65" s="59">
        <f>'Region 1 24-hr Hyetograph Data'!F56</f>
        <v>1.666666666666668E-2</v>
      </c>
    </row>
    <row r="66" spans="1:2" x14ac:dyDescent="0.2">
      <c r="A66" s="58">
        <v>64</v>
      </c>
      <c r="B66" s="59">
        <f>'Region 1 24-hr Hyetograph Data'!F57</f>
        <v>1.666666666666668E-2</v>
      </c>
    </row>
    <row r="67" spans="1:2" x14ac:dyDescent="0.2">
      <c r="A67" s="58">
        <v>65</v>
      </c>
      <c r="B67" s="59">
        <f>'Region 1 24-hr Hyetograph Data'!F58</f>
        <v>1.666666666666668E-2</v>
      </c>
    </row>
    <row r="68" spans="1:2" x14ac:dyDescent="0.2">
      <c r="A68" s="58">
        <v>66</v>
      </c>
      <c r="B68" s="59">
        <f>'Region 1 24-hr Hyetograph Data'!F59</f>
        <v>1.666666666666668E-2</v>
      </c>
    </row>
    <row r="69" spans="1:2" x14ac:dyDescent="0.2">
      <c r="A69" s="58">
        <v>67</v>
      </c>
      <c r="B69" s="59">
        <f>'Region 1 24-hr Hyetograph Data'!F60</f>
        <v>1.666666666666668E-2</v>
      </c>
    </row>
    <row r="70" spans="1:2" x14ac:dyDescent="0.2">
      <c r="A70" s="58">
        <v>68</v>
      </c>
      <c r="B70" s="59">
        <f>'Region 1 24-hr Hyetograph Data'!F61</f>
        <v>1.666666666666668E-2</v>
      </c>
    </row>
    <row r="71" spans="1:2" x14ac:dyDescent="0.2">
      <c r="A71" s="58">
        <v>69</v>
      </c>
      <c r="B71" s="59">
        <f>'Region 1 24-hr Hyetograph Data'!F62</f>
        <v>1.666666666666668E-2</v>
      </c>
    </row>
    <row r="72" spans="1:2" x14ac:dyDescent="0.2">
      <c r="A72" s="58">
        <v>70</v>
      </c>
      <c r="B72" s="59">
        <f>'Region 1 24-hr Hyetograph Data'!F63</f>
        <v>1.666666666666668E-2</v>
      </c>
    </row>
    <row r="73" spans="1:2" x14ac:dyDescent="0.2">
      <c r="A73" s="58">
        <v>71</v>
      </c>
      <c r="B73" s="59">
        <f>'Region 1 24-hr Hyetograph Data'!F64</f>
        <v>1.666666666666668E-2</v>
      </c>
    </row>
    <row r="74" spans="1:2" x14ac:dyDescent="0.2">
      <c r="A74" s="58">
        <v>72</v>
      </c>
      <c r="B74" s="59">
        <f>'Region 1 24-hr Hyetograph Data'!F65</f>
        <v>1.666666666666668E-2</v>
      </c>
    </row>
    <row r="75" spans="1:2" x14ac:dyDescent="0.2">
      <c r="A75" s="12"/>
      <c r="B75" s="7"/>
    </row>
    <row r="76" spans="1:2" x14ac:dyDescent="0.2">
      <c r="A76" s="21" t="s">
        <v>29</v>
      </c>
      <c r="B76" s="14">
        <f>SUM(B2:B74)</f>
        <v>5.9999999999999956</v>
      </c>
    </row>
    <row r="77" spans="1:2" x14ac:dyDescent="0.2">
      <c r="A77" s="12"/>
      <c r="B77" s="7"/>
    </row>
    <row r="78" spans="1:2" x14ac:dyDescent="0.2">
      <c r="A78" s="12"/>
      <c r="B78" s="7"/>
    </row>
    <row r="79" spans="1:2" x14ac:dyDescent="0.2">
      <c r="A79" s="12"/>
      <c r="B79" s="7"/>
    </row>
    <row r="80" spans="1:2" x14ac:dyDescent="0.2">
      <c r="A80" s="12"/>
      <c r="B80" s="7"/>
    </row>
    <row r="81" spans="1:2" x14ac:dyDescent="0.2">
      <c r="A81" s="12"/>
      <c r="B81" s="7"/>
    </row>
    <row r="82" spans="1:2" x14ac:dyDescent="0.2">
      <c r="A82" s="12"/>
      <c r="B82" s="7"/>
    </row>
    <row r="83" spans="1:2" x14ac:dyDescent="0.2">
      <c r="A83" s="12"/>
      <c r="B83" s="7"/>
    </row>
    <row r="84" spans="1:2" x14ac:dyDescent="0.2">
      <c r="A84" s="12"/>
      <c r="B84" s="7"/>
    </row>
    <row r="85" spans="1:2" x14ac:dyDescent="0.2">
      <c r="A85" s="12"/>
      <c r="B85" s="7"/>
    </row>
    <row r="86" spans="1:2" x14ac:dyDescent="0.2">
      <c r="A86" s="12"/>
      <c r="B86" s="7"/>
    </row>
    <row r="87" spans="1:2" x14ac:dyDescent="0.2">
      <c r="A87" s="12"/>
      <c r="B87" s="7"/>
    </row>
    <row r="88" spans="1:2" x14ac:dyDescent="0.2">
      <c r="A88" s="12"/>
      <c r="B88" s="7"/>
    </row>
    <row r="89" spans="1:2" x14ac:dyDescent="0.2">
      <c r="A89" s="12"/>
      <c r="B89" s="7"/>
    </row>
    <row r="90" spans="1:2" x14ac:dyDescent="0.2">
      <c r="A90" s="12"/>
      <c r="B90" s="7"/>
    </row>
  </sheetData>
  <phoneticPr fontId="0" type="noConversion"/>
  <dataValidations count="1">
    <dataValidation errorStyle="warning" allowBlank="1" showInputMessage="1" sqref="B3"/>
  </dataValidations>
  <pageMargins left="0.75" right="0.75" top="1" bottom="1" header="0.5" footer="0.5"/>
  <pageSetup orientation="portrait"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workbookViewId="0">
      <selection activeCell="K6" sqref="K6"/>
    </sheetView>
  </sheetViews>
  <sheetFormatPr defaultRowHeight="12.75" x14ac:dyDescent="0.2"/>
  <cols>
    <col min="1" max="1" width="15.28515625" customWidth="1"/>
    <col min="2" max="2" width="13.42578125" style="4" customWidth="1"/>
    <col min="3" max="3" width="10.7109375" customWidth="1"/>
    <col min="4" max="4" width="13.140625" customWidth="1"/>
    <col min="5" max="5" width="11" customWidth="1"/>
    <col min="6" max="6" width="13.85546875" customWidth="1"/>
    <col min="7" max="7" width="12.85546875" style="6" customWidth="1"/>
    <col min="8" max="8" width="9.140625" style="4"/>
    <col min="9" max="9" width="10.42578125" style="4" customWidth="1"/>
    <col min="12" max="12" width="11.28515625" customWidth="1"/>
  </cols>
  <sheetData>
    <row r="1" spans="1:9" x14ac:dyDescent="0.2">
      <c r="A1" s="3" t="s">
        <v>18</v>
      </c>
    </row>
    <row r="2" spans="1:9" x14ac:dyDescent="0.2">
      <c r="A2" s="21"/>
    </row>
    <row r="3" spans="1:9" x14ac:dyDescent="0.2">
      <c r="A3" s="3"/>
    </row>
    <row r="4" spans="1:9" x14ac:dyDescent="0.2">
      <c r="A4" s="19" t="s">
        <v>24</v>
      </c>
      <c r="B4" s="20"/>
      <c r="C4" s="5" t="s">
        <v>25</v>
      </c>
    </row>
    <row r="5" spans="1:9" x14ac:dyDescent="0.2">
      <c r="A5" s="1"/>
      <c r="B5" s="5"/>
      <c r="C5" s="1"/>
    </row>
    <row r="6" spans="1:9" x14ac:dyDescent="0.2">
      <c r="A6" s="2" t="s">
        <v>0</v>
      </c>
      <c r="C6" s="22">
        <v>5</v>
      </c>
      <c r="D6" s="13" t="s">
        <v>26</v>
      </c>
    </row>
    <row r="7" spans="1:9" x14ac:dyDescent="0.2">
      <c r="A7" s="1"/>
      <c r="B7" s="15"/>
      <c r="C7" s="1"/>
    </row>
    <row r="8" spans="1:9" x14ac:dyDescent="0.2">
      <c r="A8" s="1"/>
      <c r="B8" s="5"/>
      <c r="C8" s="1"/>
    </row>
    <row r="9" spans="1:9" x14ac:dyDescent="0.2">
      <c r="A9" s="23" t="s">
        <v>1</v>
      </c>
      <c r="B9" s="24" t="s">
        <v>2</v>
      </c>
      <c r="C9" s="23" t="s">
        <v>4</v>
      </c>
      <c r="D9" s="23" t="s">
        <v>6</v>
      </c>
      <c r="E9" s="23" t="s">
        <v>8</v>
      </c>
      <c r="F9" s="23" t="s">
        <v>10</v>
      </c>
      <c r="G9" s="26" t="s">
        <v>2</v>
      </c>
      <c r="H9" s="27" t="s">
        <v>13</v>
      </c>
      <c r="I9" s="24" t="s">
        <v>8</v>
      </c>
    </row>
    <row r="10" spans="1:9" x14ac:dyDescent="0.2">
      <c r="A10" s="23"/>
      <c r="B10" s="24" t="s">
        <v>3</v>
      </c>
      <c r="C10" s="23" t="s">
        <v>5</v>
      </c>
      <c r="D10" s="23" t="s">
        <v>7</v>
      </c>
      <c r="E10" s="23" t="s">
        <v>9</v>
      </c>
      <c r="F10" s="23" t="s">
        <v>7</v>
      </c>
      <c r="G10" s="26" t="s">
        <v>3</v>
      </c>
      <c r="H10" s="27" t="s">
        <v>14</v>
      </c>
      <c r="I10" s="24" t="s">
        <v>3</v>
      </c>
    </row>
    <row r="11" spans="1:9" x14ac:dyDescent="0.2">
      <c r="A11" s="23"/>
      <c r="B11" s="24" t="s">
        <v>19</v>
      </c>
      <c r="C11" s="23" t="s">
        <v>15</v>
      </c>
      <c r="D11" s="23" t="s">
        <v>3</v>
      </c>
      <c r="E11" s="23"/>
      <c r="F11" s="23" t="s">
        <v>3</v>
      </c>
      <c r="G11" s="26" t="s">
        <v>11</v>
      </c>
      <c r="H11" s="27" t="s">
        <v>12</v>
      </c>
      <c r="I11" s="24"/>
    </row>
    <row r="12" spans="1:9" x14ac:dyDescent="0.2">
      <c r="A12" s="23"/>
      <c r="B12" s="24"/>
      <c r="C12" s="23"/>
      <c r="D12" s="23"/>
      <c r="E12" s="23"/>
      <c r="F12" s="23"/>
      <c r="G12" s="26" t="s">
        <v>12</v>
      </c>
      <c r="H12" s="27"/>
      <c r="I12" s="24"/>
    </row>
    <row r="13" spans="1:9" x14ac:dyDescent="0.2">
      <c r="A13">
        <v>0</v>
      </c>
      <c r="B13" s="4">
        <v>0</v>
      </c>
      <c r="C13" s="29">
        <v>1</v>
      </c>
      <c r="D13" s="30">
        <f>+B13*C13</f>
        <v>0</v>
      </c>
      <c r="E13" s="30"/>
      <c r="F13" s="30"/>
      <c r="G13" s="31"/>
      <c r="H13" s="32"/>
      <c r="I13" s="32"/>
    </row>
    <row r="14" spans="1:9" x14ac:dyDescent="0.2">
      <c r="C14" s="12"/>
      <c r="D14" s="30"/>
      <c r="E14" s="30">
        <f>+A15-A13</f>
        <v>1</v>
      </c>
      <c r="F14" s="30">
        <f>+D15-D13</f>
        <v>0.121</v>
      </c>
      <c r="G14" s="31">
        <f>+F14/(E14)</f>
        <v>0.121</v>
      </c>
      <c r="H14" s="14">
        <f>+$C$6*G14</f>
        <v>0.60499999999999998</v>
      </c>
      <c r="I14" s="14">
        <f>+H14*E14</f>
        <v>0.60499999999999998</v>
      </c>
    </row>
    <row r="15" spans="1:9" x14ac:dyDescent="0.2">
      <c r="A15">
        <v>1</v>
      </c>
      <c r="B15" s="4">
        <v>0.121</v>
      </c>
      <c r="C15" s="29">
        <v>1</v>
      </c>
      <c r="D15" s="30">
        <f>+B15*C15</f>
        <v>0.121</v>
      </c>
      <c r="E15" s="30"/>
      <c r="F15" s="30"/>
      <c r="G15" s="31"/>
      <c r="H15" s="14"/>
      <c r="I15" s="14"/>
    </row>
    <row r="16" spans="1:9" x14ac:dyDescent="0.2">
      <c r="D16" s="30"/>
      <c r="E16" s="30">
        <f>+A17-A15</f>
        <v>1</v>
      </c>
      <c r="F16" s="30">
        <f>+D17-D15</f>
        <v>7.6000000000000012E-2</v>
      </c>
      <c r="G16" s="31">
        <f>+F16/(E16)</f>
        <v>7.6000000000000012E-2</v>
      </c>
      <c r="H16" s="14">
        <f>+$C$6*G16</f>
        <v>0.38000000000000006</v>
      </c>
      <c r="I16" s="14">
        <f>+H16*E16</f>
        <v>0.38000000000000006</v>
      </c>
    </row>
    <row r="17" spans="1:12" x14ac:dyDescent="0.2">
      <c r="A17">
        <v>2</v>
      </c>
      <c r="B17" s="4">
        <v>0.19700000000000001</v>
      </c>
      <c r="C17" s="29">
        <v>1</v>
      </c>
      <c r="D17" s="30">
        <f>+B17*C17</f>
        <v>0.19700000000000001</v>
      </c>
      <c r="E17" s="30"/>
      <c r="F17" s="30"/>
      <c r="G17" s="31"/>
      <c r="H17" s="14"/>
      <c r="I17" s="14"/>
    </row>
    <row r="18" spans="1:12" x14ac:dyDescent="0.2">
      <c r="D18" s="30"/>
      <c r="E18" s="30">
        <f>+A19-A17</f>
        <v>1</v>
      </c>
      <c r="F18" s="30">
        <f>+D19-D17</f>
        <v>5.2999999999999992E-2</v>
      </c>
      <c r="G18" s="31">
        <f>+F18/(E18)</f>
        <v>5.2999999999999992E-2</v>
      </c>
      <c r="H18" s="14">
        <f>+$C$6*G18</f>
        <v>0.26499999999999996</v>
      </c>
      <c r="I18" s="14">
        <f>+H18*E18</f>
        <v>0.26499999999999996</v>
      </c>
    </row>
    <row r="19" spans="1:12" x14ac:dyDescent="0.2">
      <c r="A19">
        <v>3</v>
      </c>
      <c r="B19" s="4">
        <v>0.25</v>
      </c>
      <c r="C19" s="29">
        <v>1</v>
      </c>
      <c r="D19" s="30">
        <f>+B19*C19</f>
        <v>0.25</v>
      </c>
      <c r="E19" s="30"/>
      <c r="F19" s="30"/>
      <c r="G19" s="31"/>
      <c r="H19" s="14"/>
      <c r="I19" s="14"/>
    </row>
    <row r="20" spans="1:12" x14ac:dyDescent="0.2">
      <c r="D20" s="30"/>
      <c r="E20" s="30">
        <f>+A21-A19</f>
        <v>3</v>
      </c>
      <c r="F20" s="30">
        <f>+D21-D19</f>
        <v>0.15300000000000002</v>
      </c>
      <c r="G20" s="31">
        <f>+F20/(E20)</f>
        <v>5.1000000000000011E-2</v>
      </c>
      <c r="H20" s="14">
        <f>+$C$6*G20</f>
        <v>0.25500000000000006</v>
      </c>
      <c r="I20" s="14">
        <f>+H20*E20</f>
        <v>0.76500000000000012</v>
      </c>
    </row>
    <row r="21" spans="1:12" x14ac:dyDescent="0.2">
      <c r="A21">
        <v>6</v>
      </c>
      <c r="B21" s="4">
        <v>0.40300000000000002</v>
      </c>
      <c r="C21" s="29">
        <v>1</v>
      </c>
      <c r="D21" s="30">
        <f>+B21*C21</f>
        <v>0.40300000000000002</v>
      </c>
      <c r="E21" s="30"/>
      <c r="F21" s="30"/>
      <c r="G21" s="31"/>
      <c r="H21" s="14"/>
      <c r="I21" s="14"/>
    </row>
    <row r="22" spans="1:12" x14ac:dyDescent="0.2">
      <c r="D22" s="30"/>
      <c r="E22" s="30">
        <f>+A23-A21</f>
        <v>3</v>
      </c>
      <c r="F22" s="30">
        <f>+D23-D21</f>
        <v>0.15300000000000002</v>
      </c>
      <c r="G22" s="31">
        <f>+F22/(E22)</f>
        <v>5.1000000000000011E-2</v>
      </c>
      <c r="H22" s="14">
        <f>+$C$6*G22</f>
        <v>0.25500000000000006</v>
      </c>
      <c r="I22" s="14">
        <f>+H22*E22</f>
        <v>0.76500000000000012</v>
      </c>
    </row>
    <row r="23" spans="1:12" x14ac:dyDescent="0.2">
      <c r="A23">
        <v>9</v>
      </c>
      <c r="B23" s="4">
        <v>0.55600000000000005</v>
      </c>
      <c r="C23" s="29">
        <v>1</v>
      </c>
      <c r="D23" s="30">
        <f>+B23*C23</f>
        <v>0.55600000000000005</v>
      </c>
      <c r="E23" s="30"/>
      <c r="F23" s="30"/>
      <c r="G23" s="31"/>
      <c r="H23" s="14"/>
      <c r="I23" s="14"/>
      <c r="K23" s="17"/>
      <c r="L23" s="17"/>
    </row>
    <row r="24" spans="1:12" x14ac:dyDescent="0.2">
      <c r="D24" s="30"/>
      <c r="E24" s="30">
        <f>+A25-A23</f>
        <v>3</v>
      </c>
      <c r="F24" s="30">
        <f>+D25-D23</f>
        <v>0.121</v>
      </c>
      <c r="G24" s="31">
        <f>+F24/(E24)</f>
        <v>4.0333333333333332E-2</v>
      </c>
      <c r="H24" s="14">
        <f>+$C$6*G24</f>
        <v>0.20166666666666666</v>
      </c>
      <c r="I24" s="14">
        <f>+H24*E24</f>
        <v>0.60499999999999998</v>
      </c>
      <c r="K24" s="17"/>
      <c r="L24" s="17"/>
    </row>
    <row r="25" spans="1:12" x14ac:dyDescent="0.2">
      <c r="A25">
        <v>12</v>
      </c>
      <c r="B25" s="4">
        <v>0.67700000000000005</v>
      </c>
      <c r="C25" s="29">
        <v>1</v>
      </c>
      <c r="D25" s="30">
        <f>+B25*C25</f>
        <v>0.67700000000000005</v>
      </c>
      <c r="E25" s="30"/>
      <c r="F25" s="30"/>
      <c r="G25" s="31"/>
      <c r="H25" s="14"/>
      <c r="I25" s="14"/>
      <c r="K25" s="17"/>
      <c r="L25" s="17"/>
    </row>
    <row r="26" spans="1:12" x14ac:dyDescent="0.2">
      <c r="D26" s="30"/>
      <c r="E26" s="30">
        <f>+A27-A25</f>
        <v>6</v>
      </c>
      <c r="F26" s="30">
        <f>+D27-D25</f>
        <v>0.18899999999999995</v>
      </c>
      <c r="G26" s="31">
        <f>+F26/(E26)</f>
        <v>3.1499999999999993E-2</v>
      </c>
      <c r="H26" s="14">
        <f>+$C$6*G26</f>
        <v>0.15749999999999997</v>
      </c>
      <c r="I26" s="14">
        <f>+H26*E26</f>
        <v>0.94499999999999984</v>
      </c>
    </row>
    <row r="27" spans="1:12" x14ac:dyDescent="0.2">
      <c r="A27">
        <v>18</v>
      </c>
      <c r="B27" s="4">
        <v>0.86599999999999999</v>
      </c>
      <c r="C27" s="29">
        <v>1</v>
      </c>
      <c r="D27" s="30">
        <f>+B27*C27</f>
        <v>0.86599999999999999</v>
      </c>
      <c r="E27" s="30"/>
      <c r="F27" s="30"/>
      <c r="G27" s="31"/>
      <c r="H27" s="14"/>
      <c r="I27" s="14"/>
    </row>
    <row r="28" spans="1:12" x14ac:dyDescent="0.2">
      <c r="D28" s="30"/>
      <c r="E28" s="30">
        <f>+A29-A27</f>
        <v>6</v>
      </c>
      <c r="F28" s="30">
        <f>+D29-D27</f>
        <v>0.13400000000000001</v>
      </c>
      <c r="G28" s="31">
        <f>+F28/(E28)</f>
        <v>2.2333333333333334E-2</v>
      </c>
      <c r="H28" s="14">
        <f>+$C$6*G28</f>
        <v>0.11166666666666666</v>
      </c>
      <c r="I28" s="14">
        <f>+H28*E28</f>
        <v>0.66999999999999993</v>
      </c>
    </row>
    <row r="29" spans="1:12" x14ac:dyDescent="0.2">
      <c r="A29">
        <v>24</v>
      </c>
      <c r="B29" s="4">
        <v>1</v>
      </c>
      <c r="C29" s="29">
        <v>1</v>
      </c>
      <c r="D29" s="30">
        <f>+B29*C29</f>
        <v>1</v>
      </c>
      <c r="E29" s="30"/>
      <c r="F29" s="30"/>
      <c r="G29" s="31"/>
      <c r="H29" s="14"/>
      <c r="I29" s="14"/>
    </row>
    <row r="30" spans="1:12" x14ac:dyDescent="0.2">
      <c r="D30" s="30"/>
      <c r="E30" s="30">
        <f>+A31-A29</f>
        <v>12</v>
      </c>
      <c r="F30" s="30">
        <f>+D31-D29</f>
        <v>0.11099999999999999</v>
      </c>
      <c r="G30" s="31">
        <f>+F30/(E30)</f>
        <v>9.2499999999999995E-3</v>
      </c>
      <c r="H30" s="14">
        <f>+$C$6*G30</f>
        <v>4.6249999999999999E-2</v>
      </c>
      <c r="I30" s="14">
        <f>+H30*E30</f>
        <v>0.55499999999999994</v>
      </c>
    </row>
    <row r="31" spans="1:12" x14ac:dyDescent="0.2">
      <c r="A31">
        <v>36</v>
      </c>
      <c r="B31" s="4">
        <v>1.111</v>
      </c>
      <c r="C31" s="29">
        <v>1</v>
      </c>
      <c r="D31" s="30">
        <f>+B31*C31</f>
        <v>1.111</v>
      </c>
      <c r="E31" s="30"/>
      <c r="F31" s="30"/>
      <c r="G31" s="31"/>
      <c r="H31" s="14"/>
      <c r="I31" s="14"/>
    </row>
    <row r="32" spans="1:12" x14ac:dyDescent="0.2">
      <c r="D32" s="30"/>
      <c r="E32" s="30">
        <f>+A33-A31</f>
        <v>12</v>
      </c>
      <c r="F32" s="30">
        <f>+D33-D31</f>
        <v>6.6000000000000059E-2</v>
      </c>
      <c r="G32" s="31">
        <f>+F32/(E32)</f>
        <v>5.5000000000000049E-3</v>
      </c>
      <c r="H32" s="14">
        <f>+$C$6*G32</f>
        <v>2.7500000000000024E-2</v>
      </c>
      <c r="I32" s="14">
        <f>+H32*E32</f>
        <v>0.33000000000000029</v>
      </c>
    </row>
    <row r="33" spans="1:9" x14ac:dyDescent="0.2">
      <c r="A33">
        <v>48</v>
      </c>
      <c r="B33" s="4">
        <v>1.177</v>
      </c>
      <c r="C33" s="29">
        <v>1</v>
      </c>
      <c r="D33" s="30">
        <f>+B33*C33</f>
        <v>1.177</v>
      </c>
      <c r="E33" s="30"/>
      <c r="F33" s="30"/>
      <c r="G33" s="31"/>
      <c r="H33" s="14"/>
      <c r="I33" s="14"/>
    </row>
    <row r="34" spans="1:9" x14ac:dyDescent="0.2">
      <c r="D34" s="30"/>
      <c r="E34" s="30">
        <f>+A35-A33</f>
        <v>12</v>
      </c>
      <c r="F34" s="30">
        <f>+D35-D33</f>
        <v>4.2999999999999927E-2</v>
      </c>
      <c r="G34" s="31">
        <f>+F34/(E34)</f>
        <v>3.5833333333333273E-3</v>
      </c>
      <c r="H34" s="14">
        <f>+$C$6*G34</f>
        <v>1.7916666666666636E-2</v>
      </c>
      <c r="I34" s="14">
        <f>+H34*E34</f>
        <v>0.21499999999999964</v>
      </c>
    </row>
    <row r="35" spans="1:9" x14ac:dyDescent="0.2">
      <c r="A35">
        <v>60</v>
      </c>
      <c r="B35" s="4">
        <v>1.22</v>
      </c>
      <c r="C35" s="29">
        <v>1</v>
      </c>
      <c r="D35" s="30">
        <f>+B35*C35</f>
        <v>1.22</v>
      </c>
      <c r="E35" s="30"/>
      <c r="F35" s="30"/>
      <c r="G35" s="31"/>
      <c r="H35" s="14"/>
      <c r="I35" s="14"/>
    </row>
    <row r="36" spans="1:9" x14ac:dyDescent="0.2">
      <c r="C36" s="12"/>
      <c r="D36" s="30"/>
      <c r="E36" s="30">
        <f>+A37-A35</f>
        <v>12</v>
      </c>
      <c r="F36" s="30">
        <f>+D37-D35</f>
        <v>1.8000000000000016E-2</v>
      </c>
      <c r="G36" s="31">
        <f>+F36/(E36)</f>
        <v>1.5000000000000013E-3</v>
      </c>
      <c r="H36" s="14">
        <f>+$C$6*G36</f>
        <v>7.5000000000000067E-3</v>
      </c>
      <c r="I36" s="14">
        <f>+H36*E36</f>
        <v>9.000000000000008E-2</v>
      </c>
    </row>
    <row r="37" spans="1:9" x14ac:dyDescent="0.2">
      <c r="A37">
        <v>72</v>
      </c>
      <c r="B37" s="4">
        <v>1.238</v>
      </c>
      <c r="C37" s="29">
        <v>1</v>
      </c>
      <c r="D37" s="30">
        <f>+B37*C37</f>
        <v>1.238</v>
      </c>
      <c r="E37" s="30"/>
      <c r="F37" s="30"/>
      <c r="G37" s="31"/>
      <c r="H37" s="32"/>
      <c r="I37" s="32"/>
    </row>
    <row r="38" spans="1:9" x14ac:dyDescent="0.2">
      <c r="D38" s="30"/>
      <c r="E38" s="30"/>
      <c r="F38" s="30"/>
      <c r="G38" s="31"/>
      <c r="H38" s="34" t="s">
        <v>17</v>
      </c>
      <c r="I38" s="34">
        <f>+SUM(I12:I36)</f>
        <v>6.1899999999999995</v>
      </c>
    </row>
    <row r="39" spans="1:9" x14ac:dyDescent="0.2">
      <c r="D39" s="30"/>
      <c r="E39" s="30"/>
      <c r="F39" s="30"/>
      <c r="G39" s="31"/>
      <c r="H39" s="34" t="s">
        <v>16</v>
      </c>
      <c r="I39" s="34">
        <f>+SUM(I12:I28)</f>
        <v>5</v>
      </c>
    </row>
    <row r="40" spans="1:9" ht="38.25" x14ac:dyDescent="0.2">
      <c r="A40" s="38" t="s">
        <v>27</v>
      </c>
      <c r="B40" s="39" t="s">
        <v>28</v>
      </c>
      <c r="C40" s="37" t="s">
        <v>27</v>
      </c>
      <c r="D40" s="36" t="s">
        <v>28</v>
      </c>
      <c r="E40" s="37" t="s">
        <v>27</v>
      </c>
      <c r="F40" s="36" t="s">
        <v>28</v>
      </c>
      <c r="G40"/>
      <c r="H40"/>
      <c r="I40"/>
    </row>
    <row r="41" spans="1:9" x14ac:dyDescent="0.2">
      <c r="A41" s="48">
        <v>0</v>
      </c>
      <c r="B41" s="49"/>
      <c r="C41" s="48"/>
      <c r="D41" s="52"/>
      <c r="E41" s="55"/>
      <c r="F41" s="52"/>
      <c r="G41"/>
      <c r="H41"/>
      <c r="I41"/>
    </row>
    <row r="42" spans="1:9" x14ac:dyDescent="0.2">
      <c r="A42" s="50">
        <v>1</v>
      </c>
      <c r="B42" s="51">
        <f t="shared" ref="B42:B43" si="0">$H$34</f>
        <v>1.7916666666666636E-2</v>
      </c>
      <c r="C42" s="53">
        <f>+A65+1</f>
        <v>25</v>
      </c>
      <c r="D42" s="54">
        <f>H20</f>
        <v>0.25500000000000006</v>
      </c>
      <c r="E42" s="53">
        <f>+C65+1</f>
        <v>49</v>
      </c>
      <c r="F42" s="51">
        <f t="shared" ref="F42:F43" si="1">$H$32</f>
        <v>2.7500000000000024E-2</v>
      </c>
      <c r="G42"/>
      <c r="H42"/>
      <c r="I42"/>
    </row>
    <row r="43" spans="1:9" x14ac:dyDescent="0.2">
      <c r="A43" s="50">
        <f t="shared" ref="A43:A65" si="2">+A42+1</f>
        <v>2</v>
      </c>
      <c r="B43" s="51">
        <f t="shared" si="0"/>
        <v>1.7916666666666636E-2</v>
      </c>
      <c r="C43" s="53">
        <f t="shared" ref="C43:C65" si="3">+C42+1</f>
        <v>26</v>
      </c>
      <c r="D43" s="51">
        <f>H20</f>
        <v>0.25500000000000006</v>
      </c>
      <c r="E43" s="53">
        <f t="shared" ref="E43:E65" si="4">+E42+1</f>
        <v>50</v>
      </c>
      <c r="F43" s="51">
        <f t="shared" si="1"/>
        <v>2.7500000000000024E-2</v>
      </c>
      <c r="G43"/>
      <c r="H43"/>
      <c r="I43"/>
    </row>
    <row r="44" spans="1:9" x14ac:dyDescent="0.2">
      <c r="A44" s="50">
        <f t="shared" si="2"/>
        <v>3</v>
      </c>
      <c r="B44" s="51">
        <f t="shared" ref="B44:B49" si="5">$H$32</f>
        <v>2.7500000000000024E-2</v>
      </c>
      <c r="C44" s="53">
        <f t="shared" si="3"/>
        <v>27</v>
      </c>
      <c r="D44" s="51">
        <f>H14</f>
        <v>0.60499999999999998</v>
      </c>
      <c r="E44" s="53">
        <f t="shared" si="4"/>
        <v>51</v>
      </c>
      <c r="F44" s="51">
        <f>H34</f>
        <v>1.7916666666666636E-2</v>
      </c>
      <c r="G44"/>
      <c r="H44"/>
      <c r="I44"/>
    </row>
    <row r="45" spans="1:9" x14ac:dyDescent="0.2">
      <c r="A45" s="50">
        <f t="shared" si="2"/>
        <v>4</v>
      </c>
      <c r="B45" s="51">
        <f t="shared" si="5"/>
        <v>2.7500000000000024E-2</v>
      </c>
      <c r="C45" s="53">
        <f t="shared" si="3"/>
        <v>28</v>
      </c>
      <c r="D45" s="51">
        <f>H16</f>
        <v>0.38000000000000006</v>
      </c>
      <c r="E45" s="53">
        <f t="shared" si="4"/>
        <v>52</v>
      </c>
      <c r="F45" s="51">
        <f>$H$34</f>
        <v>1.7916666666666636E-2</v>
      </c>
      <c r="G45"/>
      <c r="H45"/>
      <c r="I45"/>
    </row>
    <row r="46" spans="1:9" x14ac:dyDescent="0.2">
      <c r="A46" s="50">
        <f t="shared" si="2"/>
        <v>5</v>
      </c>
      <c r="B46" s="51">
        <f t="shared" si="5"/>
        <v>2.7500000000000024E-2</v>
      </c>
      <c r="C46" s="53">
        <f t="shared" si="3"/>
        <v>29</v>
      </c>
      <c r="D46" s="51">
        <f>H18</f>
        <v>0.26499999999999996</v>
      </c>
      <c r="E46" s="53">
        <f t="shared" si="4"/>
        <v>53</v>
      </c>
      <c r="F46" s="51">
        <f t="shared" ref="F46:F53" si="6">$H$34</f>
        <v>1.7916666666666636E-2</v>
      </c>
      <c r="G46"/>
      <c r="H46"/>
      <c r="I46"/>
    </row>
    <row r="47" spans="1:9" x14ac:dyDescent="0.2">
      <c r="A47" s="50">
        <f t="shared" si="2"/>
        <v>6</v>
      </c>
      <c r="B47" s="51">
        <f t="shared" si="5"/>
        <v>2.7500000000000024E-2</v>
      </c>
      <c r="C47" s="53">
        <f t="shared" si="3"/>
        <v>30</v>
      </c>
      <c r="D47" s="51">
        <f>H20</f>
        <v>0.25500000000000006</v>
      </c>
      <c r="E47" s="53">
        <f t="shared" si="4"/>
        <v>54</v>
      </c>
      <c r="F47" s="51">
        <f t="shared" si="6"/>
        <v>1.7916666666666636E-2</v>
      </c>
      <c r="G47"/>
      <c r="H47"/>
      <c r="I47"/>
    </row>
    <row r="48" spans="1:9" x14ac:dyDescent="0.2">
      <c r="A48" s="50">
        <f t="shared" si="2"/>
        <v>7</v>
      </c>
      <c r="B48" s="51">
        <f t="shared" si="5"/>
        <v>2.7500000000000024E-2</v>
      </c>
      <c r="C48" s="53">
        <f t="shared" si="3"/>
        <v>31</v>
      </c>
      <c r="D48" s="51">
        <f>$H$22</f>
        <v>0.25500000000000006</v>
      </c>
      <c r="E48" s="53">
        <f t="shared" si="4"/>
        <v>55</v>
      </c>
      <c r="F48" s="51">
        <f t="shared" si="6"/>
        <v>1.7916666666666636E-2</v>
      </c>
      <c r="G48"/>
      <c r="H48"/>
      <c r="I48"/>
    </row>
    <row r="49" spans="1:9" x14ac:dyDescent="0.2">
      <c r="A49" s="50">
        <f t="shared" si="2"/>
        <v>8</v>
      </c>
      <c r="B49" s="51">
        <f t="shared" si="5"/>
        <v>2.7500000000000024E-2</v>
      </c>
      <c r="C49" s="53">
        <f t="shared" si="3"/>
        <v>32</v>
      </c>
      <c r="D49" s="51">
        <f>$H$24</f>
        <v>0.20166666666666666</v>
      </c>
      <c r="E49" s="53">
        <f t="shared" si="4"/>
        <v>56</v>
      </c>
      <c r="F49" s="51">
        <f t="shared" si="6"/>
        <v>1.7916666666666636E-2</v>
      </c>
      <c r="G49"/>
      <c r="H49"/>
      <c r="I49"/>
    </row>
    <row r="50" spans="1:9" x14ac:dyDescent="0.2">
      <c r="A50" s="50">
        <f t="shared" si="2"/>
        <v>9</v>
      </c>
      <c r="B50" s="51">
        <f t="shared" ref="B50:B55" si="7">$H$30</f>
        <v>4.6249999999999999E-2</v>
      </c>
      <c r="C50" s="53">
        <f t="shared" si="3"/>
        <v>33</v>
      </c>
      <c r="D50" s="51">
        <f>H26</f>
        <v>0.15749999999999997</v>
      </c>
      <c r="E50" s="53">
        <f t="shared" si="4"/>
        <v>57</v>
      </c>
      <c r="F50" s="51">
        <f t="shared" si="6"/>
        <v>1.7916666666666636E-2</v>
      </c>
      <c r="G50"/>
      <c r="H50" s="35"/>
      <c r="I50" s="17"/>
    </row>
    <row r="51" spans="1:9" x14ac:dyDescent="0.2">
      <c r="A51" s="50">
        <f t="shared" si="2"/>
        <v>10</v>
      </c>
      <c r="B51" s="51">
        <f t="shared" si="7"/>
        <v>4.6249999999999999E-2</v>
      </c>
      <c r="C51" s="53">
        <f t="shared" si="3"/>
        <v>34</v>
      </c>
      <c r="D51" s="51">
        <f>$H$26</f>
        <v>0.15749999999999997</v>
      </c>
      <c r="E51" s="53">
        <f t="shared" si="4"/>
        <v>58</v>
      </c>
      <c r="F51" s="51">
        <f t="shared" si="6"/>
        <v>1.7916666666666636E-2</v>
      </c>
      <c r="G51"/>
      <c r="H51" s="35"/>
      <c r="I51" s="17"/>
    </row>
    <row r="52" spans="1:9" x14ac:dyDescent="0.2">
      <c r="A52" s="50">
        <f t="shared" si="2"/>
        <v>11</v>
      </c>
      <c r="B52" s="51">
        <f t="shared" si="7"/>
        <v>4.6249999999999999E-2</v>
      </c>
      <c r="C52" s="53">
        <f t="shared" si="3"/>
        <v>35</v>
      </c>
      <c r="D52" s="51">
        <f t="shared" ref="D52" si="8">$H$26</f>
        <v>0.15749999999999997</v>
      </c>
      <c r="E52" s="53">
        <f t="shared" si="4"/>
        <v>59</v>
      </c>
      <c r="F52" s="51">
        <f t="shared" si="6"/>
        <v>1.7916666666666636E-2</v>
      </c>
      <c r="G52"/>
      <c r="H52" s="35"/>
      <c r="I52" s="17"/>
    </row>
    <row r="53" spans="1:9" x14ac:dyDescent="0.2">
      <c r="A53" s="50">
        <f t="shared" si="2"/>
        <v>12</v>
      </c>
      <c r="B53" s="51">
        <f t="shared" si="7"/>
        <v>4.6249999999999999E-2</v>
      </c>
      <c r="C53" s="53">
        <f t="shared" si="3"/>
        <v>36</v>
      </c>
      <c r="D53" s="51">
        <f>H28</f>
        <v>0.11166666666666666</v>
      </c>
      <c r="E53" s="53">
        <f t="shared" si="4"/>
        <v>60</v>
      </c>
      <c r="F53" s="51">
        <f t="shared" si="6"/>
        <v>1.7916666666666636E-2</v>
      </c>
      <c r="G53"/>
      <c r="H53" s="35"/>
      <c r="I53" s="17"/>
    </row>
    <row r="54" spans="1:9" x14ac:dyDescent="0.2">
      <c r="A54" s="50">
        <f t="shared" si="2"/>
        <v>13</v>
      </c>
      <c r="B54" s="51">
        <f t="shared" si="7"/>
        <v>4.6249999999999999E-2</v>
      </c>
      <c r="C54" s="53">
        <f t="shared" si="3"/>
        <v>37</v>
      </c>
      <c r="D54" s="51">
        <f>$H$28</f>
        <v>0.11166666666666666</v>
      </c>
      <c r="E54" s="53">
        <f t="shared" si="4"/>
        <v>61</v>
      </c>
      <c r="F54" s="51">
        <f>H36</f>
        <v>7.5000000000000067E-3</v>
      </c>
      <c r="G54"/>
      <c r="H54"/>
      <c r="I54"/>
    </row>
    <row r="55" spans="1:9" x14ac:dyDescent="0.2">
      <c r="A55" s="50">
        <f t="shared" si="2"/>
        <v>14</v>
      </c>
      <c r="B55" s="51">
        <f t="shared" si="7"/>
        <v>4.6249999999999999E-2</v>
      </c>
      <c r="C55" s="53">
        <f t="shared" si="3"/>
        <v>38</v>
      </c>
      <c r="D55" s="51">
        <f t="shared" ref="D55" si="9">$H$28</f>
        <v>0.11166666666666666</v>
      </c>
      <c r="E55" s="53">
        <f t="shared" si="4"/>
        <v>62</v>
      </c>
      <c r="F55" s="51">
        <f>H36</f>
        <v>7.5000000000000067E-3</v>
      </c>
      <c r="G55"/>
      <c r="H55"/>
      <c r="I55"/>
    </row>
    <row r="56" spans="1:9" x14ac:dyDescent="0.2">
      <c r="A56" s="50">
        <f t="shared" si="2"/>
        <v>15</v>
      </c>
      <c r="B56" s="51">
        <f t="shared" ref="B56:B58" si="10">$H$28</f>
        <v>0.11166666666666666</v>
      </c>
      <c r="C56" s="53">
        <f t="shared" si="3"/>
        <v>39</v>
      </c>
      <c r="D56" s="51">
        <f>H30</f>
        <v>4.6249999999999999E-2</v>
      </c>
      <c r="E56" s="53">
        <f t="shared" si="4"/>
        <v>63</v>
      </c>
      <c r="F56" s="51">
        <f>H36</f>
        <v>7.5000000000000067E-3</v>
      </c>
      <c r="G56"/>
      <c r="H56"/>
      <c r="I56"/>
    </row>
    <row r="57" spans="1:9" x14ac:dyDescent="0.2">
      <c r="A57" s="50">
        <f t="shared" si="2"/>
        <v>16</v>
      </c>
      <c r="B57" s="51">
        <f t="shared" si="10"/>
        <v>0.11166666666666666</v>
      </c>
      <c r="C57" s="53">
        <f t="shared" si="3"/>
        <v>40</v>
      </c>
      <c r="D57" s="51">
        <f>$H$30</f>
        <v>4.6249999999999999E-2</v>
      </c>
      <c r="E57" s="53">
        <f t="shared" si="4"/>
        <v>64</v>
      </c>
      <c r="F57" s="51">
        <f>H36</f>
        <v>7.5000000000000067E-3</v>
      </c>
      <c r="G57"/>
      <c r="H57"/>
      <c r="I57"/>
    </row>
    <row r="58" spans="1:9" x14ac:dyDescent="0.2">
      <c r="A58" s="50">
        <f t="shared" si="2"/>
        <v>17</v>
      </c>
      <c r="B58" s="51">
        <f t="shared" si="10"/>
        <v>0.11166666666666666</v>
      </c>
      <c r="C58" s="53">
        <f t="shared" si="3"/>
        <v>41</v>
      </c>
      <c r="D58" s="51">
        <f t="shared" ref="D58:D61" si="11">$H$30</f>
        <v>4.6249999999999999E-2</v>
      </c>
      <c r="E58" s="53">
        <f t="shared" si="4"/>
        <v>65</v>
      </c>
      <c r="F58" s="51">
        <f>H36</f>
        <v>7.5000000000000067E-3</v>
      </c>
      <c r="G58"/>
      <c r="H58"/>
      <c r="I58"/>
    </row>
    <row r="59" spans="1:9" x14ac:dyDescent="0.2">
      <c r="A59" s="50">
        <f t="shared" si="2"/>
        <v>18</v>
      </c>
      <c r="B59" s="51">
        <f t="shared" ref="B59:B61" si="12">$H$26</f>
        <v>0.15749999999999997</v>
      </c>
      <c r="C59" s="53">
        <f t="shared" si="3"/>
        <v>42</v>
      </c>
      <c r="D59" s="51">
        <f t="shared" si="11"/>
        <v>4.6249999999999999E-2</v>
      </c>
      <c r="E59" s="53">
        <f t="shared" si="4"/>
        <v>66</v>
      </c>
      <c r="F59" s="51">
        <f>H36</f>
        <v>7.5000000000000067E-3</v>
      </c>
      <c r="G59"/>
      <c r="H59"/>
      <c r="I59"/>
    </row>
    <row r="60" spans="1:9" x14ac:dyDescent="0.2">
      <c r="A60" s="50">
        <f t="shared" si="2"/>
        <v>19</v>
      </c>
      <c r="B60" s="51">
        <f t="shared" si="12"/>
        <v>0.15749999999999997</v>
      </c>
      <c r="C60" s="53">
        <f t="shared" si="3"/>
        <v>43</v>
      </c>
      <c r="D60" s="51">
        <f t="shared" si="11"/>
        <v>4.6249999999999999E-2</v>
      </c>
      <c r="E60" s="53">
        <f t="shared" si="4"/>
        <v>67</v>
      </c>
      <c r="F60" s="51">
        <f>H36</f>
        <v>7.5000000000000067E-3</v>
      </c>
      <c r="G60"/>
      <c r="H60"/>
      <c r="I60"/>
    </row>
    <row r="61" spans="1:9" x14ac:dyDescent="0.2">
      <c r="A61" s="50">
        <f t="shared" si="2"/>
        <v>20</v>
      </c>
      <c r="B61" s="51">
        <f t="shared" si="12"/>
        <v>0.15749999999999997</v>
      </c>
      <c r="C61" s="53">
        <f t="shared" si="3"/>
        <v>44</v>
      </c>
      <c r="D61" s="51">
        <f t="shared" si="11"/>
        <v>4.6249999999999999E-2</v>
      </c>
      <c r="E61" s="53">
        <f t="shared" si="4"/>
        <v>68</v>
      </c>
      <c r="F61" s="51">
        <f>H36</f>
        <v>7.5000000000000067E-3</v>
      </c>
      <c r="G61"/>
      <c r="H61"/>
      <c r="I61"/>
    </row>
    <row r="62" spans="1:9" x14ac:dyDescent="0.2">
      <c r="A62" s="50">
        <f t="shared" si="2"/>
        <v>21</v>
      </c>
      <c r="B62" s="51">
        <f t="shared" ref="B62:B63" si="13">$H$24</f>
        <v>0.20166666666666666</v>
      </c>
      <c r="C62" s="53">
        <f t="shared" si="3"/>
        <v>45</v>
      </c>
      <c r="D62" s="51">
        <f>H32</f>
        <v>2.7500000000000024E-2</v>
      </c>
      <c r="E62" s="53">
        <f t="shared" si="4"/>
        <v>69</v>
      </c>
      <c r="F62" s="51">
        <f>H36</f>
        <v>7.5000000000000067E-3</v>
      </c>
      <c r="G62"/>
      <c r="H62"/>
      <c r="I62"/>
    </row>
    <row r="63" spans="1:9" x14ac:dyDescent="0.2">
      <c r="A63" s="50">
        <f t="shared" si="2"/>
        <v>22</v>
      </c>
      <c r="B63" s="51">
        <f t="shared" si="13"/>
        <v>0.20166666666666666</v>
      </c>
      <c r="C63" s="53">
        <f t="shared" si="3"/>
        <v>46</v>
      </c>
      <c r="D63" s="51">
        <f>$H$32</f>
        <v>2.7500000000000024E-2</v>
      </c>
      <c r="E63" s="53">
        <f t="shared" si="4"/>
        <v>70</v>
      </c>
      <c r="F63" s="51">
        <f>H36</f>
        <v>7.5000000000000067E-3</v>
      </c>
      <c r="G63"/>
      <c r="H63"/>
      <c r="I63"/>
    </row>
    <row r="64" spans="1:9" x14ac:dyDescent="0.2">
      <c r="A64" s="50">
        <f t="shared" si="2"/>
        <v>23</v>
      </c>
      <c r="B64" s="51">
        <f t="shared" ref="B64:B65" si="14">$H$22</f>
        <v>0.25500000000000006</v>
      </c>
      <c r="C64" s="53">
        <f t="shared" si="3"/>
        <v>47</v>
      </c>
      <c r="D64" s="51">
        <f t="shared" ref="D64:D65" si="15">$H$32</f>
        <v>2.7500000000000024E-2</v>
      </c>
      <c r="E64" s="53">
        <f t="shared" si="4"/>
        <v>71</v>
      </c>
      <c r="F64" s="51">
        <f>H36</f>
        <v>7.5000000000000067E-3</v>
      </c>
      <c r="G64"/>
      <c r="H64"/>
      <c r="I64"/>
    </row>
    <row r="65" spans="1:10" x14ac:dyDescent="0.2">
      <c r="A65" s="50">
        <f t="shared" si="2"/>
        <v>24</v>
      </c>
      <c r="B65" s="51">
        <f t="shared" si="14"/>
        <v>0.25500000000000006</v>
      </c>
      <c r="C65" s="53">
        <f t="shared" si="3"/>
        <v>48</v>
      </c>
      <c r="D65" s="51">
        <f t="shared" si="15"/>
        <v>2.7500000000000024E-2</v>
      </c>
      <c r="E65" s="53">
        <f t="shared" si="4"/>
        <v>72</v>
      </c>
      <c r="F65" s="51">
        <f>H36</f>
        <v>7.5000000000000067E-3</v>
      </c>
      <c r="G65"/>
      <c r="H65"/>
      <c r="I65"/>
    </row>
    <row r="66" spans="1:10" x14ac:dyDescent="0.2">
      <c r="J66" s="4"/>
    </row>
    <row r="77" spans="1:10" x14ac:dyDescent="0.2">
      <c r="B77"/>
      <c r="C77" s="4"/>
    </row>
    <row r="78" spans="1:10" x14ac:dyDescent="0.2">
      <c r="B78"/>
      <c r="C78" s="4"/>
    </row>
    <row r="79" spans="1:10" x14ac:dyDescent="0.2">
      <c r="B79"/>
      <c r="C79" s="4"/>
    </row>
    <row r="80" spans="1:10" x14ac:dyDescent="0.2">
      <c r="B80"/>
      <c r="C80" s="4"/>
    </row>
    <row r="81" spans="2:3" x14ac:dyDescent="0.2">
      <c r="B81"/>
      <c r="C81" s="4"/>
    </row>
    <row r="82" spans="2:3" x14ac:dyDescent="0.2">
      <c r="B82"/>
      <c r="C82" s="4"/>
    </row>
    <row r="83" spans="2:3" x14ac:dyDescent="0.2">
      <c r="B83"/>
      <c r="C83" s="4"/>
    </row>
    <row r="84" spans="2:3" x14ac:dyDescent="0.2">
      <c r="B84"/>
      <c r="C84" s="4"/>
    </row>
    <row r="85" spans="2:3" x14ac:dyDescent="0.2">
      <c r="B85"/>
      <c r="C85" s="4"/>
    </row>
    <row r="86" spans="2:3" x14ac:dyDescent="0.2">
      <c r="B86"/>
      <c r="C86" s="4"/>
    </row>
    <row r="87" spans="2:3" x14ac:dyDescent="0.2">
      <c r="B87"/>
      <c r="C87" s="4"/>
    </row>
    <row r="88" spans="2:3" x14ac:dyDescent="0.2">
      <c r="B88"/>
      <c r="C88" s="4"/>
    </row>
    <row r="89" spans="2:3" x14ac:dyDescent="0.2">
      <c r="B89"/>
      <c r="C89" s="4"/>
    </row>
    <row r="90" spans="2:3" x14ac:dyDescent="0.2">
      <c r="B90"/>
      <c r="C90" s="4"/>
    </row>
    <row r="91" spans="2:3" x14ac:dyDescent="0.2">
      <c r="B91"/>
      <c r="C91" s="4"/>
    </row>
    <row r="92" spans="2:3" x14ac:dyDescent="0.2">
      <c r="B92"/>
      <c r="C92" s="4"/>
    </row>
    <row r="93" spans="2:3" x14ac:dyDescent="0.2">
      <c r="B93"/>
      <c r="C93" s="4"/>
    </row>
    <row r="94" spans="2:3" x14ac:dyDescent="0.2">
      <c r="B94"/>
      <c r="C94" s="4"/>
    </row>
    <row r="95" spans="2:3" x14ac:dyDescent="0.2">
      <c r="B95"/>
      <c r="C95" s="4"/>
    </row>
    <row r="96" spans="2:3" x14ac:dyDescent="0.2">
      <c r="B96"/>
      <c r="C96" s="4"/>
    </row>
    <row r="97" spans="2:3" x14ac:dyDescent="0.2">
      <c r="B97"/>
      <c r="C97" s="4"/>
    </row>
    <row r="98" spans="2:3" x14ac:dyDescent="0.2">
      <c r="B98"/>
      <c r="C98" s="4"/>
    </row>
    <row r="99" spans="2:3" x14ac:dyDescent="0.2">
      <c r="B99"/>
      <c r="C99" s="4"/>
    </row>
    <row r="100" spans="2:3" x14ac:dyDescent="0.2">
      <c r="B100"/>
      <c r="C100" s="4"/>
    </row>
  </sheetData>
  <phoneticPr fontId="0" type="noConversion"/>
  <pageMargins left="0.75" right="0.75" top="1" bottom="1" header="0.5" footer="0.5"/>
  <pageSetup orientation="landscape"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workbookViewId="0">
      <selection activeCell="G2" sqref="G2"/>
    </sheetView>
  </sheetViews>
  <sheetFormatPr defaultRowHeight="12.75" x14ac:dyDescent="0.2"/>
  <cols>
    <col min="2" max="2" width="13.42578125" style="4" customWidth="1"/>
  </cols>
  <sheetData>
    <row r="1" spans="1:2" ht="38.25" x14ac:dyDescent="0.2">
      <c r="A1" s="56" t="s">
        <v>27</v>
      </c>
      <c r="B1" s="57" t="s">
        <v>28</v>
      </c>
    </row>
    <row r="2" spans="1:2" x14ac:dyDescent="0.2">
      <c r="A2" s="58">
        <v>0</v>
      </c>
      <c r="B2" s="59"/>
    </row>
    <row r="3" spans="1:2" x14ac:dyDescent="0.2">
      <c r="A3" s="58">
        <v>1</v>
      </c>
      <c r="B3" s="59">
        <f>'Region 2 24-hr Hyetograph Data'!B42</f>
        <v>1.7916666666666636E-2</v>
      </c>
    </row>
    <row r="4" spans="1:2" x14ac:dyDescent="0.2">
      <c r="A4" s="58">
        <v>2</v>
      </c>
      <c r="B4" s="59">
        <f>'Region 2 24-hr Hyetograph Data'!B43</f>
        <v>1.7916666666666636E-2</v>
      </c>
    </row>
    <row r="5" spans="1:2" x14ac:dyDescent="0.2">
      <c r="A5" s="58">
        <v>3</v>
      </c>
      <c r="B5" s="59">
        <f>'Region 2 24-hr Hyetograph Data'!B44</f>
        <v>2.7500000000000024E-2</v>
      </c>
    </row>
    <row r="6" spans="1:2" x14ac:dyDescent="0.2">
      <c r="A6" s="58">
        <v>4</v>
      </c>
      <c r="B6" s="59">
        <f>'Region 2 24-hr Hyetograph Data'!B45</f>
        <v>2.7500000000000024E-2</v>
      </c>
    </row>
    <row r="7" spans="1:2" x14ac:dyDescent="0.2">
      <c r="A7" s="58">
        <v>5</v>
      </c>
      <c r="B7" s="59">
        <f>'Region 2 24-hr Hyetograph Data'!B46</f>
        <v>2.7500000000000024E-2</v>
      </c>
    </row>
    <row r="8" spans="1:2" x14ac:dyDescent="0.2">
      <c r="A8" s="58">
        <v>6</v>
      </c>
      <c r="B8" s="59">
        <f>'Region 2 24-hr Hyetograph Data'!B47</f>
        <v>2.7500000000000024E-2</v>
      </c>
    </row>
    <row r="9" spans="1:2" x14ac:dyDescent="0.2">
      <c r="A9" s="58">
        <v>7</v>
      </c>
      <c r="B9" s="59">
        <f>'Region 2 24-hr Hyetograph Data'!B48</f>
        <v>2.7500000000000024E-2</v>
      </c>
    </row>
    <row r="10" spans="1:2" x14ac:dyDescent="0.2">
      <c r="A10" s="58">
        <v>8</v>
      </c>
      <c r="B10" s="59">
        <f>'Region 2 24-hr Hyetograph Data'!B49</f>
        <v>2.7500000000000024E-2</v>
      </c>
    </row>
    <row r="11" spans="1:2" x14ac:dyDescent="0.2">
      <c r="A11" s="58">
        <v>9</v>
      </c>
      <c r="B11" s="59">
        <f>'Region 2 24-hr Hyetograph Data'!B50</f>
        <v>4.6249999999999999E-2</v>
      </c>
    </row>
    <row r="12" spans="1:2" x14ac:dyDescent="0.2">
      <c r="A12" s="58">
        <v>10</v>
      </c>
      <c r="B12" s="59">
        <f>'Region 2 24-hr Hyetograph Data'!B51</f>
        <v>4.6249999999999999E-2</v>
      </c>
    </row>
    <row r="13" spans="1:2" x14ac:dyDescent="0.2">
      <c r="A13" s="58">
        <v>11</v>
      </c>
      <c r="B13" s="59">
        <f>'Region 2 24-hr Hyetograph Data'!B52</f>
        <v>4.6249999999999999E-2</v>
      </c>
    </row>
    <row r="14" spans="1:2" x14ac:dyDescent="0.2">
      <c r="A14" s="58">
        <v>12</v>
      </c>
      <c r="B14" s="59">
        <f>'Region 2 24-hr Hyetograph Data'!B53</f>
        <v>4.6249999999999999E-2</v>
      </c>
    </row>
    <row r="15" spans="1:2" x14ac:dyDescent="0.2">
      <c r="A15" s="58">
        <v>13</v>
      </c>
      <c r="B15" s="59">
        <f>'Region 2 24-hr Hyetograph Data'!B54</f>
        <v>4.6249999999999999E-2</v>
      </c>
    </row>
    <row r="16" spans="1:2" x14ac:dyDescent="0.2">
      <c r="A16" s="58">
        <v>14</v>
      </c>
      <c r="B16" s="59">
        <f>'Region 2 24-hr Hyetograph Data'!B55</f>
        <v>4.6249999999999999E-2</v>
      </c>
    </row>
    <row r="17" spans="1:2" x14ac:dyDescent="0.2">
      <c r="A17" s="58">
        <v>15</v>
      </c>
      <c r="B17" s="59">
        <f>'Region 2 24-hr Hyetograph Data'!B56</f>
        <v>0.11166666666666666</v>
      </c>
    </row>
    <row r="18" spans="1:2" x14ac:dyDescent="0.2">
      <c r="A18" s="58">
        <v>16</v>
      </c>
      <c r="B18" s="59">
        <f>'Region 2 24-hr Hyetograph Data'!B57</f>
        <v>0.11166666666666666</v>
      </c>
    </row>
    <row r="19" spans="1:2" x14ac:dyDescent="0.2">
      <c r="A19" s="58">
        <v>17</v>
      </c>
      <c r="B19" s="59">
        <f>'Region 2 24-hr Hyetograph Data'!B58</f>
        <v>0.11166666666666666</v>
      </c>
    </row>
    <row r="20" spans="1:2" x14ac:dyDescent="0.2">
      <c r="A20" s="58">
        <v>18</v>
      </c>
      <c r="B20" s="59">
        <f>'Region 2 24-hr Hyetograph Data'!B59</f>
        <v>0.15749999999999997</v>
      </c>
    </row>
    <row r="21" spans="1:2" x14ac:dyDescent="0.2">
      <c r="A21" s="58">
        <v>19</v>
      </c>
      <c r="B21" s="59">
        <f>'Region 2 24-hr Hyetograph Data'!B60</f>
        <v>0.15749999999999997</v>
      </c>
    </row>
    <row r="22" spans="1:2" x14ac:dyDescent="0.2">
      <c r="A22" s="58">
        <v>20</v>
      </c>
      <c r="B22" s="59">
        <f>'Region 2 24-hr Hyetograph Data'!B61</f>
        <v>0.15749999999999997</v>
      </c>
    </row>
    <row r="23" spans="1:2" x14ac:dyDescent="0.2">
      <c r="A23" s="58">
        <v>21</v>
      </c>
      <c r="B23" s="59">
        <f>'Region 2 24-hr Hyetograph Data'!B62</f>
        <v>0.20166666666666666</v>
      </c>
    </row>
    <row r="24" spans="1:2" x14ac:dyDescent="0.2">
      <c r="A24" s="58">
        <v>22</v>
      </c>
      <c r="B24" s="59">
        <f>'Region 2 24-hr Hyetograph Data'!B63</f>
        <v>0.20166666666666666</v>
      </c>
    </row>
    <row r="25" spans="1:2" x14ac:dyDescent="0.2">
      <c r="A25" s="58">
        <v>23</v>
      </c>
      <c r="B25" s="59">
        <f>'Region 2 24-hr Hyetograph Data'!B64</f>
        <v>0.25500000000000006</v>
      </c>
    </row>
    <row r="26" spans="1:2" x14ac:dyDescent="0.2">
      <c r="A26" s="58">
        <v>24</v>
      </c>
      <c r="B26" s="59">
        <f>'Region 2 24-hr Hyetograph Data'!B65</f>
        <v>0.25500000000000006</v>
      </c>
    </row>
    <row r="27" spans="1:2" x14ac:dyDescent="0.2">
      <c r="A27" s="58">
        <v>25</v>
      </c>
      <c r="B27" s="59">
        <f>'Region 2 24-hr Hyetograph Data'!D42</f>
        <v>0.25500000000000006</v>
      </c>
    </row>
    <row r="28" spans="1:2" x14ac:dyDescent="0.2">
      <c r="A28" s="58">
        <v>26</v>
      </c>
      <c r="B28" s="59">
        <f>'Region 2 24-hr Hyetograph Data'!D43</f>
        <v>0.25500000000000006</v>
      </c>
    </row>
    <row r="29" spans="1:2" x14ac:dyDescent="0.2">
      <c r="A29" s="58">
        <v>27</v>
      </c>
      <c r="B29" s="59">
        <f>'Region 2 24-hr Hyetograph Data'!D44</f>
        <v>0.60499999999999998</v>
      </c>
    </row>
    <row r="30" spans="1:2" x14ac:dyDescent="0.2">
      <c r="A30" s="58">
        <v>28</v>
      </c>
      <c r="B30" s="59">
        <f>'Region 2 24-hr Hyetograph Data'!D45</f>
        <v>0.38000000000000006</v>
      </c>
    </row>
    <row r="31" spans="1:2" x14ac:dyDescent="0.2">
      <c r="A31" s="58">
        <v>29</v>
      </c>
      <c r="B31" s="59">
        <f>'Region 2 24-hr Hyetograph Data'!D46</f>
        <v>0.26499999999999996</v>
      </c>
    </row>
    <row r="32" spans="1:2" x14ac:dyDescent="0.2">
      <c r="A32" s="58">
        <v>30</v>
      </c>
      <c r="B32" s="59">
        <f>'Region 2 24-hr Hyetograph Data'!D47</f>
        <v>0.25500000000000006</v>
      </c>
    </row>
    <row r="33" spans="1:2" x14ac:dyDescent="0.2">
      <c r="A33" s="58">
        <v>31</v>
      </c>
      <c r="B33" s="59">
        <f>'Region 2 24-hr Hyetograph Data'!D48</f>
        <v>0.25500000000000006</v>
      </c>
    </row>
    <row r="34" spans="1:2" x14ac:dyDescent="0.2">
      <c r="A34" s="58">
        <v>32</v>
      </c>
      <c r="B34" s="59">
        <f>'Region 2 24-hr Hyetograph Data'!D49</f>
        <v>0.20166666666666666</v>
      </c>
    </row>
    <row r="35" spans="1:2" x14ac:dyDescent="0.2">
      <c r="A35" s="58">
        <v>33</v>
      </c>
      <c r="B35" s="59">
        <f>'Region 2 24-hr Hyetograph Data'!D50</f>
        <v>0.15749999999999997</v>
      </c>
    </row>
    <row r="36" spans="1:2" x14ac:dyDescent="0.2">
      <c r="A36" s="58">
        <v>34</v>
      </c>
      <c r="B36" s="59">
        <f>'Region 2 24-hr Hyetograph Data'!D51</f>
        <v>0.15749999999999997</v>
      </c>
    </row>
    <row r="37" spans="1:2" x14ac:dyDescent="0.2">
      <c r="A37" s="58">
        <v>35</v>
      </c>
      <c r="B37" s="59">
        <f>'Region 2 24-hr Hyetograph Data'!D52</f>
        <v>0.15749999999999997</v>
      </c>
    </row>
    <row r="38" spans="1:2" x14ac:dyDescent="0.2">
      <c r="A38" s="58">
        <v>36</v>
      </c>
      <c r="B38" s="59">
        <f>'Region 2 24-hr Hyetograph Data'!D53</f>
        <v>0.11166666666666666</v>
      </c>
    </row>
    <row r="39" spans="1:2" x14ac:dyDescent="0.2">
      <c r="A39" s="58">
        <v>37</v>
      </c>
      <c r="B39" s="59">
        <f>'Region 2 24-hr Hyetograph Data'!D54</f>
        <v>0.11166666666666666</v>
      </c>
    </row>
    <row r="40" spans="1:2" x14ac:dyDescent="0.2">
      <c r="A40" s="58">
        <v>38</v>
      </c>
      <c r="B40" s="59">
        <f>'Region 2 24-hr Hyetograph Data'!D55</f>
        <v>0.11166666666666666</v>
      </c>
    </row>
    <row r="41" spans="1:2" x14ac:dyDescent="0.2">
      <c r="A41" s="58">
        <v>39</v>
      </c>
      <c r="B41" s="59">
        <f>'Region 2 24-hr Hyetograph Data'!D56</f>
        <v>4.6249999999999999E-2</v>
      </c>
    </row>
    <row r="42" spans="1:2" x14ac:dyDescent="0.2">
      <c r="A42" s="58">
        <v>40</v>
      </c>
      <c r="B42" s="59">
        <f>'Region 2 24-hr Hyetograph Data'!D57</f>
        <v>4.6249999999999999E-2</v>
      </c>
    </row>
    <row r="43" spans="1:2" x14ac:dyDescent="0.2">
      <c r="A43" s="58">
        <v>41</v>
      </c>
      <c r="B43" s="59">
        <f>'Region 2 24-hr Hyetograph Data'!D58</f>
        <v>4.6249999999999999E-2</v>
      </c>
    </row>
    <row r="44" spans="1:2" x14ac:dyDescent="0.2">
      <c r="A44" s="58">
        <v>42</v>
      </c>
      <c r="B44" s="59">
        <f>'Region 2 24-hr Hyetograph Data'!D59</f>
        <v>4.6249999999999999E-2</v>
      </c>
    </row>
    <row r="45" spans="1:2" x14ac:dyDescent="0.2">
      <c r="A45" s="58">
        <v>43</v>
      </c>
      <c r="B45" s="59">
        <f>'Region 2 24-hr Hyetograph Data'!D60</f>
        <v>4.6249999999999999E-2</v>
      </c>
    </row>
    <row r="46" spans="1:2" x14ac:dyDescent="0.2">
      <c r="A46" s="58">
        <v>44</v>
      </c>
      <c r="B46" s="59">
        <f>'Region 2 24-hr Hyetograph Data'!D61</f>
        <v>4.6249999999999999E-2</v>
      </c>
    </row>
    <row r="47" spans="1:2" x14ac:dyDescent="0.2">
      <c r="A47" s="58">
        <v>45</v>
      </c>
      <c r="B47" s="59">
        <f>'Region 2 24-hr Hyetograph Data'!D62</f>
        <v>2.7500000000000024E-2</v>
      </c>
    </row>
    <row r="48" spans="1:2" x14ac:dyDescent="0.2">
      <c r="A48" s="58">
        <v>46</v>
      </c>
      <c r="B48" s="59">
        <f>'Region 2 24-hr Hyetograph Data'!D63</f>
        <v>2.7500000000000024E-2</v>
      </c>
    </row>
    <row r="49" spans="1:2" x14ac:dyDescent="0.2">
      <c r="A49" s="58">
        <v>47</v>
      </c>
      <c r="B49" s="59">
        <f>'Region 2 24-hr Hyetograph Data'!D64</f>
        <v>2.7500000000000024E-2</v>
      </c>
    </row>
    <row r="50" spans="1:2" x14ac:dyDescent="0.2">
      <c r="A50" s="58">
        <v>48</v>
      </c>
      <c r="B50" s="59">
        <f>'Region 2 24-hr Hyetograph Data'!D65</f>
        <v>2.7500000000000024E-2</v>
      </c>
    </row>
    <row r="51" spans="1:2" x14ac:dyDescent="0.2">
      <c r="A51" s="58">
        <v>49</v>
      </c>
      <c r="B51" s="59">
        <f>'Region 2 24-hr Hyetograph Data'!F42</f>
        <v>2.7500000000000024E-2</v>
      </c>
    </row>
    <row r="52" spans="1:2" x14ac:dyDescent="0.2">
      <c r="A52" s="58">
        <v>50</v>
      </c>
      <c r="B52" s="59">
        <f>'Region 2 24-hr Hyetograph Data'!F43</f>
        <v>2.7500000000000024E-2</v>
      </c>
    </row>
    <row r="53" spans="1:2" x14ac:dyDescent="0.2">
      <c r="A53" s="58">
        <v>51</v>
      </c>
      <c r="B53" s="59">
        <f>'Region 2 24-hr Hyetograph Data'!F44</f>
        <v>1.7916666666666636E-2</v>
      </c>
    </row>
    <row r="54" spans="1:2" x14ac:dyDescent="0.2">
      <c r="A54" s="58">
        <v>52</v>
      </c>
      <c r="B54" s="59">
        <f>'Region 2 24-hr Hyetograph Data'!F45</f>
        <v>1.7916666666666636E-2</v>
      </c>
    </row>
    <row r="55" spans="1:2" x14ac:dyDescent="0.2">
      <c r="A55" s="58">
        <v>53</v>
      </c>
      <c r="B55" s="59">
        <f>'Region 2 24-hr Hyetograph Data'!F46</f>
        <v>1.7916666666666636E-2</v>
      </c>
    </row>
    <row r="56" spans="1:2" x14ac:dyDescent="0.2">
      <c r="A56" s="58">
        <v>54</v>
      </c>
      <c r="B56" s="59">
        <f>'Region 2 24-hr Hyetograph Data'!F47</f>
        <v>1.7916666666666636E-2</v>
      </c>
    </row>
    <row r="57" spans="1:2" x14ac:dyDescent="0.2">
      <c r="A57" s="58">
        <v>55</v>
      </c>
      <c r="B57" s="59">
        <f>'Region 2 24-hr Hyetograph Data'!F48</f>
        <v>1.7916666666666636E-2</v>
      </c>
    </row>
    <row r="58" spans="1:2" x14ac:dyDescent="0.2">
      <c r="A58" s="58">
        <v>56</v>
      </c>
      <c r="B58" s="59">
        <f>'Region 2 24-hr Hyetograph Data'!F49</f>
        <v>1.7916666666666636E-2</v>
      </c>
    </row>
    <row r="59" spans="1:2" x14ac:dyDescent="0.2">
      <c r="A59" s="58">
        <v>57</v>
      </c>
      <c r="B59" s="59">
        <f>'Region 2 24-hr Hyetograph Data'!F50</f>
        <v>1.7916666666666636E-2</v>
      </c>
    </row>
    <row r="60" spans="1:2" x14ac:dyDescent="0.2">
      <c r="A60" s="58">
        <v>58</v>
      </c>
      <c r="B60" s="59">
        <f>'Region 2 24-hr Hyetograph Data'!F51</f>
        <v>1.7916666666666636E-2</v>
      </c>
    </row>
    <row r="61" spans="1:2" x14ac:dyDescent="0.2">
      <c r="A61" s="58">
        <v>59</v>
      </c>
      <c r="B61" s="59">
        <f>'Region 2 24-hr Hyetograph Data'!F52</f>
        <v>1.7916666666666636E-2</v>
      </c>
    </row>
    <row r="62" spans="1:2" x14ac:dyDescent="0.2">
      <c r="A62" s="58">
        <v>60</v>
      </c>
      <c r="B62" s="59">
        <f>'Region 2 24-hr Hyetograph Data'!F53</f>
        <v>1.7916666666666636E-2</v>
      </c>
    </row>
    <row r="63" spans="1:2" x14ac:dyDescent="0.2">
      <c r="A63" s="58">
        <v>61</v>
      </c>
      <c r="B63" s="59">
        <f>'Region 2 24-hr Hyetograph Data'!F54</f>
        <v>7.5000000000000067E-3</v>
      </c>
    </row>
    <row r="64" spans="1:2" x14ac:dyDescent="0.2">
      <c r="A64" s="58">
        <v>62</v>
      </c>
      <c r="B64" s="59">
        <f>'Region 2 24-hr Hyetograph Data'!F55</f>
        <v>7.5000000000000067E-3</v>
      </c>
    </row>
    <row r="65" spans="1:2" x14ac:dyDescent="0.2">
      <c r="A65" s="58">
        <v>63</v>
      </c>
      <c r="B65" s="59">
        <f>'Region 2 24-hr Hyetograph Data'!F56</f>
        <v>7.5000000000000067E-3</v>
      </c>
    </row>
    <row r="66" spans="1:2" x14ac:dyDescent="0.2">
      <c r="A66" s="58">
        <v>64</v>
      </c>
      <c r="B66" s="59">
        <f>'Region 2 24-hr Hyetograph Data'!F57</f>
        <v>7.5000000000000067E-3</v>
      </c>
    </row>
    <row r="67" spans="1:2" x14ac:dyDescent="0.2">
      <c r="A67" s="58">
        <v>65</v>
      </c>
      <c r="B67" s="59">
        <f>'Region 2 24-hr Hyetograph Data'!F58</f>
        <v>7.5000000000000067E-3</v>
      </c>
    </row>
    <row r="68" spans="1:2" x14ac:dyDescent="0.2">
      <c r="A68" s="58">
        <v>66</v>
      </c>
      <c r="B68" s="59">
        <f>'Region 2 24-hr Hyetograph Data'!F59</f>
        <v>7.5000000000000067E-3</v>
      </c>
    </row>
    <row r="69" spans="1:2" x14ac:dyDescent="0.2">
      <c r="A69" s="58">
        <v>67</v>
      </c>
      <c r="B69" s="59">
        <f>'Region 2 24-hr Hyetograph Data'!F60</f>
        <v>7.5000000000000067E-3</v>
      </c>
    </row>
    <row r="70" spans="1:2" x14ac:dyDescent="0.2">
      <c r="A70" s="58">
        <v>68</v>
      </c>
      <c r="B70" s="59">
        <f>'Region 2 24-hr Hyetograph Data'!F61</f>
        <v>7.5000000000000067E-3</v>
      </c>
    </row>
    <row r="71" spans="1:2" x14ac:dyDescent="0.2">
      <c r="A71" s="58">
        <v>69</v>
      </c>
      <c r="B71" s="59">
        <f>'Region 2 24-hr Hyetograph Data'!F62</f>
        <v>7.5000000000000067E-3</v>
      </c>
    </row>
    <row r="72" spans="1:2" x14ac:dyDescent="0.2">
      <c r="A72" s="58">
        <v>70</v>
      </c>
      <c r="B72" s="59">
        <f>'Region 2 24-hr Hyetograph Data'!F63</f>
        <v>7.5000000000000067E-3</v>
      </c>
    </row>
    <row r="73" spans="1:2" x14ac:dyDescent="0.2">
      <c r="A73" s="58">
        <v>71</v>
      </c>
      <c r="B73" s="59">
        <f>'Region 2 24-hr Hyetograph Data'!F64</f>
        <v>7.5000000000000067E-3</v>
      </c>
    </row>
    <row r="74" spans="1:2" x14ac:dyDescent="0.2">
      <c r="A74" s="58">
        <v>72</v>
      </c>
      <c r="B74" s="59">
        <f>'Region 2 24-hr Hyetograph Data'!F65</f>
        <v>7.5000000000000067E-3</v>
      </c>
    </row>
    <row r="75" spans="1:2" x14ac:dyDescent="0.2">
      <c r="A75" s="12"/>
      <c r="B75" s="7"/>
    </row>
    <row r="76" spans="1:2" x14ac:dyDescent="0.2">
      <c r="A76" s="21" t="s">
        <v>29</v>
      </c>
      <c r="B76" s="14">
        <f>SUM(B2:B74)</f>
        <v>6.1899999999999951</v>
      </c>
    </row>
  </sheetData>
  <phoneticPr fontId="0" type="noConversion"/>
  <dataValidations count="1">
    <dataValidation errorStyle="warning" allowBlank="1" showInputMessage="1" sqref="B3:B74"/>
  </dataValidations>
  <pageMargins left="0.75" right="0.75" top="1" bottom="1" header="0.5" footer="0.5"/>
  <pageSetup orientation="portrait"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workbookViewId="0">
      <selection activeCell="J5" sqref="J5"/>
    </sheetView>
  </sheetViews>
  <sheetFormatPr defaultRowHeight="12.75" x14ac:dyDescent="0.2"/>
  <cols>
    <col min="1" max="1" width="19.28515625" customWidth="1"/>
    <col min="2" max="2" width="13.42578125" style="4" customWidth="1"/>
    <col min="3" max="3" width="10.7109375" customWidth="1"/>
    <col min="4" max="4" width="13.140625" customWidth="1"/>
    <col min="5" max="5" width="11" customWidth="1"/>
    <col min="6" max="6" width="13.85546875" customWidth="1"/>
    <col min="7" max="7" width="12.85546875" style="6" customWidth="1"/>
    <col min="8" max="8" width="9.140625" style="4"/>
    <col min="9" max="9" width="10.42578125" style="4" customWidth="1"/>
    <col min="12" max="12" width="11.7109375" customWidth="1"/>
  </cols>
  <sheetData>
    <row r="1" spans="1:9" x14ac:dyDescent="0.2">
      <c r="A1" s="3" t="s">
        <v>21</v>
      </c>
    </row>
    <row r="2" spans="1:9" x14ac:dyDescent="0.2">
      <c r="A2" s="21"/>
    </row>
    <row r="3" spans="1:9" x14ac:dyDescent="0.2">
      <c r="A3" s="3"/>
    </row>
    <row r="4" spans="1:9" x14ac:dyDescent="0.2">
      <c r="A4" s="19" t="s">
        <v>24</v>
      </c>
      <c r="B4" s="20"/>
      <c r="C4" s="5" t="s">
        <v>25</v>
      </c>
    </row>
    <row r="5" spans="1:9" x14ac:dyDescent="0.2">
      <c r="A5" s="1"/>
      <c r="B5" s="5"/>
      <c r="C5" s="1"/>
    </row>
    <row r="6" spans="1:9" x14ac:dyDescent="0.2">
      <c r="A6" s="2" t="s">
        <v>0</v>
      </c>
      <c r="C6" s="22">
        <v>5</v>
      </c>
      <c r="D6" s="13" t="s">
        <v>26</v>
      </c>
    </row>
    <row r="7" spans="1:9" x14ac:dyDescent="0.2">
      <c r="A7" s="1"/>
      <c r="B7" s="15"/>
      <c r="C7" s="1"/>
    </row>
    <row r="8" spans="1:9" x14ac:dyDescent="0.2">
      <c r="A8" s="2"/>
      <c r="C8" s="2"/>
    </row>
    <row r="9" spans="1:9" x14ac:dyDescent="0.2">
      <c r="A9" s="23" t="s">
        <v>1</v>
      </c>
      <c r="B9" s="24" t="s">
        <v>2</v>
      </c>
      <c r="C9" s="23" t="s">
        <v>4</v>
      </c>
      <c r="D9" s="23" t="s">
        <v>6</v>
      </c>
      <c r="E9" s="23" t="s">
        <v>8</v>
      </c>
      <c r="F9" s="23" t="s">
        <v>10</v>
      </c>
      <c r="G9" s="26" t="s">
        <v>2</v>
      </c>
      <c r="H9" s="27" t="s">
        <v>13</v>
      </c>
      <c r="I9" s="24" t="s">
        <v>8</v>
      </c>
    </row>
    <row r="10" spans="1:9" x14ac:dyDescent="0.2">
      <c r="A10" s="23"/>
      <c r="B10" s="24" t="s">
        <v>3</v>
      </c>
      <c r="C10" s="23" t="s">
        <v>5</v>
      </c>
      <c r="D10" s="23" t="s">
        <v>7</v>
      </c>
      <c r="E10" s="23" t="s">
        <v>9</v>
      </c>
      <c r="F10" s="23" t="s">
        <v>7</v>
      </c>
      <c r="G10" s="26" t="s">
        <v>3</v>
      </c>
      <c r="H10" s="27" t="s">
        <v>14</v>
      </c>
      <c r="I10" s="24" t="s">
        <v>3</v>
      </c>
    </row>
    <row r="11" spans="1:9" x14ac:dyDescent="0.2">
      <c r="A11" s="23"/>
      <c r="B11" s="28" t="s">
        <v>22</v>
      </c>
      <c r="C11" s="23" t="s">
        <v>15</v>
      </c>
      <c r="D11" s="23" t="s">
        <v>3</v>
      </c>
      <c r="E11" s="23"/>
      <c r="F11" s="23" t="s">
        <v>3</v>
      </c>
      <c r="G11" s="26" t="s">
        <v>11</v>
      </c>
      <c r="H11" s="27" t="s">
        <v>12</v>
      </c>
      <c r="I11" s="24"/>
    </row>
    <row r="12" spans="1:9" x14ac:dyDescent="0.2">
      <c r="A12" s="23"/>
      <c r="B12" s="24"/>
      <c r="C12" s="23"/>
      <c r="D12" s="23"/>
      <c r="E12" s="23"/>
      <c r="F12" s="23"/>
      <c r="G12" s="26" t="s">
        <v>12</v>
      </c>
      <c r="H12" s="27"/>
      <c r="I12" s="24"/>
    </row>
    <row r="13" spans="1:9" x14ac:dyDescent="0.2">
      <c r="A13">
        <v>0</v>
      </c>
      <c r="B13" s="4">
        <v>0</v>
      </c>
      <c r="C13" s="29">
        <v>1</v>
      </c>
      <c r="D13" s="30">
        <f>+B13*C13</f>
        <v>0</v>
      </c>
      <c r="E13" s="30"/>
      <c r="F13" s="30"/>
      <c r="G13" s="31"/>
      <c r="H13" s="32"/>
      <c r="I13" s="32"/>
    </row>
    <row r="14" spans="1:9" x14ac:dyDescent="0.2">
      <c r="C14" s="12"/>
      <c r="D14" s="30"/>
      <c r="E14" s="30">
        <f>+A15-A13</f>
        <v>1</v>
      </c>
      <c r="F14" s="30">
        <f>+D15-D13</f>
        <v>0.161</v>
      </c>
      <c r="G14" s="31">
        <f>+F14/(E14)</f>
        <v>0.161</v>
      </c>
      <c r="H14" s="14">
        <f>+$C$6*G14</f>
        <v>0.80500000000000005</v>
      </c>
      <c r="I14" s="14">
        <f>+H14*E14</f>
        <v>0.80500000000000005</v>
      </c>
    </row>
    <row r="15" spans="1:9" x14ac:dyDescent="0.2">
      <c r="A15">
        <v>1</v>
      </c>
      <c r="B15" s="4">
        <v>0.161</v>
      </c>
      <c r="C15" s="29">
        <v>1</v>
      </c>
      <c r="D15" s="30">
        <f>+B15*C15</f>
        <v>0.161</v>
      </c>
      <c r="E15" s="30"/>
      <c r="F15" s="30"/>
      <c r="G15" s="31"/>
      <c r="H15" s="14"/>
      <c r="I15" s="14"/>
    </row>
    <row r="16" spans="1:9" x14ac:dyDescent="0.2">
      <c r="D16" s="30"/>
      <c r="E16" s="30">
        <f>+A17-A15</f>
        <v>1</v>
      </c>
      <c r="F16" s="30">
        <f>+D17-D15</f>
        <v>9.6000000000000002E-2</v>
      </c>
      <c r="G16" s="31">
        <f>+F16/(E16)</f>
        <v>9.6000000000000002E-2</v>
      </c>
      <c r="H16" s="14">
        <f>+$C$6*G16</f>
        <v>0.48</v>
      </c>
      <c r="I16" s="14">
        <f>+H16*E16</f>
        <v>0.48</v>
      </c>
    </row>
    <row r="17" spans="1:12" x14ac:dyDescent="0.2">
      <c r="A17">
        <v>2</v>
      </c>
      <c r="B17" s="4">
        <v>0.25700000000000001</v>
      </c>
      <c r="C17" s="29">
        <v>1</v>
      </c>
      <c r="D17" s="30">
        <f>+B17*C17</f>
        <v>0.25700000000000001</v>
      </c>
      <c r="E17" s="30"/>
      <c r="F17" s="30"/>
      <c r="G17" s="31"/>
      <c r="H17" s="14"/>
      <c r="I17" s="14"/>
    </row>
    <row r="18" spans="1:12" x14ac:dyDescent="0.2">
      <c r="D18" s="30"/>
      <c r="E18" s="30">
        <f>+A19-A17</f>
        <v>1</v>
      </c>
      <c r="F18" s="30">
        <f>+D19-D17</f>
        <v>7.1000000000000008E-2</v>
      </c>
      <c r="G18" s="31">
        <f>+F18/(E18)</f>
        <v>7.1000000000000008E-2</v>
      </c>
      <c r="H18" s="14">
        <f>+$C$6*G18</f>
        <v>0.35500000000000004</v>
      </c>
      <c r="I18" s="14">
        <f>+H18*E18</f>
        <v>0.35500000000000004</v>
      </c>
    </row>
    <row r="19" spans="1:12" x14ac:dyDescent="0.2">
      <c r="A19">
        <v>3</v>
      </c>
      <c r="B19" s="4">
        <v>0.32800000000000001</v>
      </c>
      <c r="C19" s="29">
        <v>1</v>
      </c>
      <c r="D19" s="30">
        <f>+B19*C19</f>
        <v>0.32800000000000001</v>
      </c>
      <c r="E19" s="30"/>
      <c r="F19" s="30"/>
      <c r="G19" s="31"/>
      <c r="H19" s="14"/>
      <c r="I19" s="14"/>
    </row>
    <row r="20" spans="1:12" x14ac:dyDescent="0.2">
      <c r="D20" s="30"/>
      <c r="E20" s="30">
        <f>+A21-A19</f>
        <v>3</v>
      </c>
      <c r="F20" s="30">
        <f>+D21-D19</f>
        <v>0.16099999999999998</v>
      </c>
      <c r="G20" s="31">
        <f>+F20/(E20)</f>
        <v>5.3666666666666661E-2</v>
      </c>
      <c r="H20" s="14">
        <f>+$C$6*G20</f>
        <v>0.26833333333333331</v>
      </c>
      <c r="I20" s="14">
        <f>+H20*E20</f>
        <v>0.80499999999999994</v>
      </c>
    </row>
    <row r="21" spans="1:12" x14ac:dyDescent="0.2">
      <c r="A21">
        <v>6</v>
      </c>
      <c r="B21" s="4">
        <v>0.48899999999999999</v>
      </c>
      <c r="C21" s="29">
        <v>1</v>
      </c>
      <c r="D21" s="30">
        <f>+B21*C21</f>
        <v>0.48899999999999999</v>
      </c>
      <c r="E21" s="30"/>
      <c r="F21" s="30"/>
      <c r="G21" s="31"/>
      <c r="H21" s="14"/>
      <c r="I21" s="14"/>
    </row>
    <row r="22" spans="1:12" x14ac:dyDescent="0.2">
      <c r="D22" s="30"/>
      <c r="E22" s="30">
        <f>+A23-A21</f>
        <v>3</v>
      </c>
      <c r="F22" s="30">
        <f>+D23-D21</f>
        <v>0.11599999999999999</v>
      </c>
      <c r="G22" s="31">
        <f>+F22/(E22)</f>
        <v>3.8666666666666662E-2</v>
      </c>
      <c r="H22" s="14">
        <f>+$C$6*G22</f>
        <v>0.1933333333333333</v>
      </c>
      <c r="I22" s="14">
        <f>+H22*E22</f>
        <v>0.57999999999999985</v>
      </c>
    </row>
    <row r="23" spans="1:12" x14ac:dyDescent="0.2">
      <c r="A23">
        <v>9</v>
      </c>
      <c r="B23" s="4">
        <v>0.60499999999999998</v>
      </c>
      <c r="C23" s="29">
        <v>1</v>
      </c>
      <c r="D23" s="30">
        <f>+B23*C23</f>
        <v>0.60499999999999998</v>
      </c>
      <c r="E23" s="30"/>
      <c r="F23" s="30"/>
      <c r="G23" s="31"/>
      <c r="H23" s="14"/>
      <c r="I23" s="14"/>
      <c r="K23" s="17"/>
      <c r="L23" s="17"/>
    </row>
    <row r="24" spans="1:12" x14ac:dyDescent="0.2">
      <c r="D24" s="30"/>
      <c r="E24" s="30">
        <f>+A25-A23</f>
        <v>3</v>
      </c>
      <c r="F24" s="30">
        <f>+D25-D23</f>
        <v>0.11099999999999999</v>
      </c>
      <c r="G24" s="31">
        <f>+F24/(E24)</f>
        <v>3.6999999999999998E-2</v>
      </c>
      <c r="H24" s="14">
        <f>+$C$6*G24</f>
        <v>0.185</v>
      </c>
      <c r="I24" s="14">
        <f>+H24*E24</f>
        <v>0.55499999999999994</v>
      </c>
      <c r="K24" s="17"/>
      <c r="L24" s="17"/>
    </row>
    <row r="25" spans="1:12" x14ac:dyDescent="0.2">
      <c r="A25">
        <v>12</v>
      </c>
      <c r="B25" s="4">
        <v>0.71599999999999997</v>
      </c>
      <c r="C25" s="29">
        <v>1</v>
      </c>
      <c r="D25" s="30">
        <f>+B25*C25</f>
        <v>0.71599999999999997</v>
      </c>
      <c r="E25" s="30"/>
      <c r="F25" s="30"/>
      <c r="G25" s="31"/>
      <c r="H25" s="14"/>
      <c r="I25" s="14"/>
      <c r="K25" s="17"/>
      <c r="L25" s="17"/>
    </row>
    <row r="26" spans="1:12" x14ac:dyDescent="0.2">
      <c r="D26" s="30"/>
      <c r="E26" s="30">
        <f>+A27-A25</f>
        <v>6</v>
      </c>
      <c r="F26" s="30">
        <f>+D27-D25</f>
        <v>0.18500000000000005</v>
      </c>
      <c r="G26" s="31">
        <f>+F26/(E26)</f>
        <v>3.0833333333333341E-2</v>
      </c>
      <c r="H26" s="14">
        <f>+$C$6*G26</f>
        <v>0.1541666666666667</v>
      </c>
      <c r="I26" s="14">
        <f>+H26*E26</f>
        <v>0.92500000000000027</v>
      </c>
    </row>
    <row r="27" spans="1:12" x14ac:dyDescent="0.2">
      <c r="A27">
        <v>18</v>
      </c>
      <c r="B27" s="4">
        <v>0.90100000000000002</v>
      </c>
      <c r="C27" s="29">
        <v>1</v>
      </c>
      <c r="D27" s="30">
        <f>+B27*C27</f>
        <v>0.90100000000000002</v>
      </c>
      <c r="E27" s="30"/>
      <c r="F27" s="30"/>
      <c r="G27" s="31"/>
      <c r="H27" s="14"/>
      <c r="I27" s="14"/>
    </row>
    <row r="28" spans="1:12" x14ac:dyDescent="0.2">
      <c r="D28" s="30"/>
      <c r="E28" s="30">
        <f>+A29-A27</f>
        <v>6</v>
      </c>
      <c r="F28" s="30">
        <f>+D29-D27</f>
        <v>9.8999999999999977E-2</v>
      </c>
      <c r="G28" s="31">
        <f>+F28/(E28)</f>
        <v>1.6499999999999997E-2</v>
      </c>
      <c r="H28" s="14">
        <f>+$C$6*G28</f>
        <v>8.249999999999999E-2</v>
      </c>
      <c r="I28" s="14">
        <f>+H28*E28</f>
        <v>0.49499999999999994</v>
      </c>
    </row>
    <row r="29" spans="1:12" x14ac:dyDescent="0.2">
      <c r="A29">
        <v>24</v>
      </c>
      <c r="B29" s="4">
        <v>1</v>
      </c>
      <c r="C29" s="29">
        <v>1</v>
      </c>
      <c r="D29" s="30">
        <f>+B29*C29</f>
        <v>1</v>
      </c>
      <c r="E29" s="30"/>
      <c r="F29" s="30"/>
      <c r="G29" s="31"/>
      <c r="H29" s="14"/>
      <c r="I29" s="14"/>
    </row>
    <row r="30" spans="1:12" x14ac:dyDescent="0.2">
      <c r="D30" s="30"/>
      <c r="E30" s="30">
        <f>+A31-A29</f>
        <v>12</v>
      </c>
      <c r="F30" s="30">
        <f>+D31-D29</f>
        <v>0.1100000000000001</v>
      </c>
      <c r="G30" s="31">
        <f>+F30/(E30)</f>
        <v>9.1666666666666754E-3</v>
      </c>
      <c r="H30" s="14">
        <f>+$C$6*G30</f>
        <v>4.5833333333333379E-2</v>
      </c>
      <c r="I30" s="14">
        <f>+H30*E30</f>
        <v>0.55000000000000049</v>
      </c>
    </row>
    <row r="31" spans="1:12" x14ac:dyDescent="0.2">
      <c r="A31">
        <v>36</v>
      </c>
      <c r="B31" s="4">
        <v>1.1100000000000001</v>
      </c>
      <c r="C31" s="29">
        <v>1</v>
      </c>
      <c r="D31" s="30">
        <f>+B31*C31</f>
        <v>1.1100000000000001</v>
      </c>
      <c r="E31" s="30"/>
      <c r="F31" s="30"/>
      <c r="G31" s="31"/>
      <c r="H31" s="14"/>
      <c r="I31" s="14"/>
    </row>
    <row r="32" spans="1:12" x14ac:dyDescent="0.2">
      <c r="D32" s="30"/>
      <c r="E32" s="30">
        <f>+A33-A31</f>
        <v>12</v>
      </c>
      <c r="F32" s="30">
        <f>+D33-D31</f>
        <v>3.7999999999999812E-2</v>
      </c>
      <c r="G32" s="31">
        <f>+F32/(E32)</f>
        <v>3.166666666666651E-3</v>
      </c>
      <c r="H32" s="14">
        <f>+$C$6*G32</f>
        <v>1.5833333333333255E-2</v>
      </c>
      <c r="I32" s="14">
        <f>+H32*E32</f>
        <v>0.18999999999999906</v>
      </c>
    </row>
    <row r="33" spans="1:9" x14ac:dyDescent="0.2">
      <c r="A33">
        <v>48</v>
      </c>
      <c r="B33" s="4">
        <v>1.1479999999999999</v>
      </c>
      <c r="C33" s="29">
        <v>1</v>
      </c>
      <c r="D33" s="30">
        <f>+B33*C33</f>
        <v>1.1479999999999999</v>
      </c>
      <c r="E33" s="30"/>
      <c r="F33" s="30"/>
      <c r="G33" s="31"/>
      <c r="H33" s="14"/>
      <c r="I33" s="14"/>
    </row>
    <row r="34" spans="1:9" x14ac:dyDescent="0.2">
      <c r="D34" s="30"/>
      <c r="E34" s="30">
        <f>+A35-A33</f>
        <v>12</v>
      </c>
      <c r="F34" s="30">
        <f>+D35-D33</f>
        <v>2.0000000000000018E-2</v>
      </c>
      <c r="G34" s="31">
        <f>+F34/(E34)</f>
        <v>1.6666666666666681E-3</v>
      </c>
      <c r="H34" s="14">
        <f>+$C$6*G34</f>
        <v>8.3333333333333402E-3</v>
      </c>
      <c r="I34" s="14">
        <f>+H34*E34</f>
        <v>0.10000000000000009</v>
      </c>
    </row>
    <row r="35" spans="1:9" x14ac:dyDescent="0.2">
      <c r="A35">
        <v>60</v>
      </c>
      <c r="B35" s="4">
        <v>1.1679999999999999</v>
      </c>
      <c r="C35" s="29">
        <v>1</v>
      </c>
      <c r="D35" s="30">
        <f>+B35*C35</f>
        <v>1.1679999999999999</v>
      </c>
      <c r="E35" s="30"/>
      <c r="F35" s="30"/>
      <c r="G35" s="31"/>
      <c r="H35" s="14"/>
      <c r="I35" s="14"/>
    </row>
    <row r="36" spans="1:9" x14ac:dyDescent="0.2">
      <c r="C36" s="12"/>
      <c r="D36" s="30"/>
      <c r="E36" s="30">
        <f>+A37-A35</f>
        <v>12</v>
      </c>
      <c r="F36" s="30">
        <f>+D37-D35</f>
        <v>1.7000000000000126E-2</v>
      </c>
      <c r="G36" s="31">
        <f>+F36/(E36)</f>
        <v>1.4166666666666772E-3</v>
      </c>
      <c r="H36" s="14">
        <f>+$C$6*G36</f>
        <v>7.0833333333333859E-3</v>
      </c>
      <c r="I36" s="14">
        <f>+H36*E36</f>
        <v>8.5000000000000631E-2</v>
      </c>
    </row>
    <row r="37" spans="1:9" x14ac:dyDescent="0.2">
      <c r="A37">
        <v>72</v>
      </c>
      <c r="B37" s="4">
        <v>1.1850000000000001</v>
      </c>
      <c r="C37" s="29">
        <v>1</v>
      </c>
      <c r="D37" s="30">
        <f>+B37*C37</f>
        <v>1.1850000000000001</v>
      </c>
      <c r="E37" s="30"/>
      <c r="F37" s="30"/>
      <c r="G37" s="31"/>
      <c r="H37" s="32"/>
      <c r="I37" s="32"/>
    </row>
    <row r="38" spans="1:9" x14ac:dyDescent="0.2">
      <c r="D38" s="30"/>
      <c r="E38" s="30"/>
      <c r="F38" s="30"/>
      <c r="G38" s="31"/>
      <c r="H38" s="34" t="s">
        <v>17</v>
      </c>
      <c r="I38" s="34">
        <f>+SUM(I12:I36)</f>
        <v>5.9250000000000007</v>
      </c>
    </row>
    <row r="39" spans="1:9" x14ac:dyDescent="0.2">
      <c r="D39" s="30"/>
      <c r="E39" s="30"/>
      <c r="F39" s="30"/>
      <c r="G39" s="31"/>
      <c r="H39" s="34" t="s">
        <v>16</v>
      </c>
      <c r="I39" s="34">
        <f>+SUM(I12:I28)</f>
        <v>5.0000000000000009</v>
      </c>
    </row>
    <row r="40" spans="1:9" ht="38.25" x14ac:dyDescent="0.2">
      <c r="A40" s="38" t="s">
        <v>27</v>
      </c>
      <c r="B40" s="39" t="s">
        <v>28</v>
      </c>
      <c r="C40" s="37" t="s">
        <v>27</v>
      </c>
      <c r="D40" s="36" t="s">
        <v>28</v>
      </c>
      <c r="E40" s="37" t="s">
        <v>27</v>
      </c>
      <c r="F40" s="36" t="s">
        <v>28</v>
      </c>
      <c r="G40"/>
      <c r="H40"/>
      <c r="I40"/>
    </row>
    <row r="41" spans="1:9" x14ac:dyDescent="0.2">
      <c r="A41" s="48">
        <v>0</v>
      </c>
      <c r="B41" s="49"/>
      <c r="C41" s="48"/>
      <c r="D41" s="52"/>
      <c r="E41" s="55"/>
      <c r="F41" s="52"/>
      <c r="G41"/>
      <c r="H41"/>
      <c r="I41"/>
    </row>
    <row r="42" spans="1:9" x14ac:dyDescent="0.2">
      <c r="A42" s="53">
        <v>1</v>
      </c>
      <c r="B42" s="51">
        <f>H32</f>
        <v>1.5833333333333255E-2</v>
      </c>
      <c r="C42" s="53">
        <f>+A65+1</f>
        <v>25</v>
      </c>
      <c r="D42" s="54">
        <f>H20</f>
        <v>0.26833333333333331</v>
      </c>
      <c r="E42" s="53">
        <f>+C65+1</f>
        <v>49</v>
      </c>
      <c r="F42" s="51">
        <f>H34</f>
        <v>8.3333333333333402E-3</v>
      </c>
      <c r="G42"/>
      <c r="H42"/>
      <c r="I42"/>
    </row>
    <row r="43" spans="1:9" x14ac:dyDescent="0.2">
      <c r="A43" s="53">
        <f t="shared" ref="A43:A65" si="0">+A42+1</f>
        <v>2</v>
      </c>
      <c r="B43" s="51">
        <f>H32</f>
        <v>1.5833333333333255E-2</v>
      </c>
      <c r="C43" s="53">
        <f t="shared" ref="C43:C65" si="1">+C42+1</f>
        <v>26</v>
      </c>
      <c r="D43" s="51">
        <f>H22</f>
        <v>0.1933333333333333</v>
      </c>
      <c r="E43" s="53">
        <f t="shared" ref="E43:E65" si="2">+E42+1</f>
        <v>50</v>
      </c>
      <c r="F43" s="51">
        <f>H34</f>
        <v>8.3333333333333402E-3</v>
      </c>
      <c r="G43"/>
      <c r="H43"/>
      <c r="I43"/>
    </row>
    <row r="44" spans="1:9" x14ac:dyDescent="0.2">
      <c r="A44" s="53">
        <f t="shared" si="0"/>
        <v>3</v>
      </c>
      <c r="B44" s="51">
        <f>H32</f>
        <v>1.5833333333333255E-2</v>
      </c>
      <c r="C44" s="53">
        <f t="shared" si="1"/>
        <v>27</v>
      </c>
      <c r="D44" s="51">
        <f>H24</f>
        <v>0.185</v>
      </c>
      <c r="E44" s="53">
        <f t="shared" si="2"/>
        <v>51</v>
      </c>
      <c r="F44" s="51">
        <f>H34</f>
        <v>8.3333333333333402E-3</v>
      </c>
      <c r="G44"/>
      <c r="H44"/>
      <c r="I44"/>
    </row>
    <row r="45" spans="1:9" x14ac:dyDescent="0.2">
      <c r="A45" s="53">
        <f t="shared" si="0"/>
        <v>4</v>
      </c>
      <c r="B45" s="51">
        <f>H30</f>
        <v>4.5833333333333379E-2</v>
      </c>
      <c r="C45" s="53">
        <f t="shared" si="1"/>
        <v>28</v>
      </c>
      <c r="D45" s="51">
        <f>H26</f>
        <v>0.1541666666666667</v>
      </c>
      <c r="E45" s="53">
        <f t="shared" si="2"/>
        <v>52</v>
      </c>
      <c r="F45" s="51">
        <f>H34</f>
        <v>8.3333333333333402E-3</v>
      </c>
      <c r="G45"/>
      <c r="H45"/>
      <c r="I45"/>
    </row>
    <row r="46" spans="1:9" x14ac:dyDescent="0.2">
      <c r="A46" s="53">
        <f t="shared" si="0"/>
        <v>5</v>
      </c>
      <c r="B46" s="51">
        <f>H30</f>
        <v>4.5833333333333379E-2</v>
      </c>
      <c r="C46" s="53">
        <f t="shared" si="1"/>
        <v>29</v>
      </c>
      <c r="D46" s="54">
        <f>H26</f>
        <v>0.1541666666666667</v>
      </c>
      <c r="E46" s="53">
        <f t="shared" si="2"/>
        <v>53</v>
      </c>
      <c r="F46" s="51">
        <f>H34</f>
        <v>8.3333333333333402E-3</v>
      </c>
      <c r="G46"/>
      <c r="H46"/>
      <c r="I46"/>
    </row>
    <row r="47" spans="1:9" x14ac:dyDescent="0.2">
      <c r="A47" s="53">
        <f t="shared" si="0"/>
        <v>6</v>
      </c>
      <c r="B47" s="51">
        <f>H30</f>
        <v>4.5833333333333379E-2</v>
      </c>
      <c r="C47" s="53">
        <f t="shared" si="1"/>
        <v>30</v>
      </c>
      <c r="D47" s="51">
        <f>H26</f>
        <v>0.1541666666666667</v>
      </c>
      <c r="E47" s="53">
        <f t="shared" si="2"/>
        <v>54</v>
      </c>
      <c r="F47" s="51">
        <f>H34</f>
        <v>8.3333333333333402E-3</v>
      </c>
      <c r="G47"/>
      <c r="H47"/>
      <c r="I47"/>
    </row>
    <row r="48" spans="1:9" x14ac:dyDescent="0.2">
      <c r="A48" s="53">
        <f t="shared" si="0"/>
        <v>7</v>
      </c>
      <c r="B48" s="51">
        <f>H30</f>
        <v>4.5833333333333379E-2</v>
      </c>
      <c r="C48" s="53">
        <f t="shared" si="1"/>
        <v>31</v>
      </c>
      <c r="D48" s="51">
        <f>H28</f>
        <v>8.249999999999999E-2</v>
      </c>
      <c r="E48" s="53">
        <f t="shared" si="2"/>
        <v>55</v>
      </c>
      <c r="F48" s="51">
        <f>H34</f>
        <v>8.3333333333333402E-3</v>
      </c>
      <c r="G48"/>
      <c r="H48"/>
      <c r="I48"/>
    </row>
    <row r="49" spans="1:9" x14ac:dyDescent="0.2">
      <c r="A49" s="53">
        <f t="shared" si="0"/>
        <v>8</v>
      </c>
      <c r="B49" s="51">
        <f>H30</f>
        <v>4.5833333333333379E-2</v>
      </c>
      <c r="C49" s="53">
        <f t="shared" si="1"/>
        <v>32</v>
      </c>
      <c r="D49" s="51">
        <f>H28</f>
        <v>8.249999999999999E-2</v>
      </c>
      <c r="E49" s="53">
        <f t="shared" si="2"/>
        <v>56</v>
      </c>
      <c r="F49" s="51">
        <f>H34</f>
        <v>8.3333333333333402E-3</v>
      </c>
      <c r="G49"/>
      <c r="H49"/>
      <c r="I49"/>
    </row>
    <row r="50" spans="1:9" x14ac:dyDescent="0.2">
      <c r="A50" s="53">
        <f t="shared" si="0"/>
        <v>9</v>
      </c>
      <c r="B50" s="51">
        <f>H30</f>
        <v>4.5833333333333379E-2</v>
      </c>
      <c r="C50" s="53">
        <f t="shared" si="1"/>
        <v>33</v>
      </c>
      <c r="D50" s="51">
        <f>H28</f>
        <v>8.249999999999999E-2</v>
      </c>
      <c r="E50" s="53">
        <f t="shared" si="2"/>
        <v>57</v>
      </c>
      <c r="F50" s="51">
        <f>H34</f>
        <v>8.3333333333333402E-3</v>
      </c>
      <c r="G50"/>
      <c r="H50"/>
      <c r="I50"/>
    </row>
    <row r="51" spans="1:9" x14ac:dyDescent="0.2">
      <c r="A51" s="53">
        <f t="shared" si="0"/>
        <v>10</v>
      </c>
      <c r="B51" s="51">
        <f>H28</f>
        <v>8.249999999999999E-2</v>
      </c>
      <c r="C51" s="53">
        <f t="shared" si="1"/>
        <v>34</v>
      </c>
      <c r="D51" s="51">
        <f>H30</f>
        <v>4.5833333333333379E-2</v>
      </c>
      <c r="E51" s="53">
        <f t="shared" si="2"/>
        <v>58</v>
      </c>
      <c r="F51" s="51">
        <f>H34</f>
        <v>8.3333333333333402E-3</v>
      </c>
      <c r="G51"/>
      <c r="H51" s="35"/>
      <c r="I51" s="17"/>
    </row>
    <row r="52" spans="1:9" x14ac:dyDescent="0.2">
      <c r="A52" s="53">
        <f t="shared" si="0"/>
        <v>11</v>
      </c>
      <c r="B52" s="51">
        <f>H28</f>
        <v>8.249999999999999E-2</v>
      </c>
      <c r="C52" s="53">
        <f t="shared" si="1"/>
        <v>35</v>
      </c>
      <c r="D52" s="51">
        <f>H30</f>
        <v>4.5833333333333379E-2</v>
      </c>
      <c r="E52" s="53">
        <f t="shared" si="2"/>
        <v>59</v>
      </c>
      <c r="F52" s="51">
        <f>H34</f>
        <v>8.3333333333333402E-3</v>
      </c>
      <c r="G52"/>
      <c r="H52" s="35"/>
      <c r="I52" s="17"/>
    </row>
    <row r="53" spans="1:9" x14ac:dyDescent="0.2">
      <c r="A53" s="53">
        <f t="shared" si="0"/>
        <v>12</v>
      </c>
      <c r="B53" s="51">
        <f>H28</f>
        <v>8.249999999999999E-2</v>
      </c>
      <c r="C53" s="53">
        <f t="shared" si="1"/>
        <v>36</v>
      </c>
      <c r="D53" s="51">
        <f>H30</f>
        <v>4.5833333333333379E-2</v>
      </c>
      <c r="E53" s="53">
        <f t="shared" si="2"/>
        <v>60</v>
      </c>
      <c r="F53" s="51">
        <f>H34</f>
        <v>8.3333333333333402E-3</v>
      </c>
      <c r="G53"/>
      <c r="H53" s="35"/>
      <c r="I53" s="17"/>
    </row>
    <row r="54" spans="1:9" x14ac:dyDescent="0.2">
      <c r="A54" s="53">
        <f t="shared" si="0"/>
        <v>13</v>
      </c>
      <c r="B54" s="51">
        <f>H26</f>
        <v>0.1541666666666667</v>
      </c>
      <c r="C54" s="53">
        <f t="shared" si="1"/>
        <v>37</v>
      </c>
      <c r="D54" s="54">
        <f>H30</f>
        <v>4.5833333333333379E-2</v>
      </c>
      <c r="E54" s="53">
        <f t="shared" si="2"/>
        <v>61</v>
      </c>
      <c r="F54" s="51">
        <f>H36</f>
        <v>7.0833333333333859E-3</v>
      </c>
      <c r="G54"/>
      <c r="H54" s="35"/>
      <c r="I54" s="17"/>
    </row>
    <row r="55" spans="1:9" x14ac:dyDescent="0.2">
      <c r="A55" s="53">
        <f t="shared" si="0"/>
        <v>14</v>
      </c>
      <c r="B55" s="51">
        <f>H26</f>
        <v>0.1541666666666667</v>
      </c>
      <c r="C55" s="53">
        <f t="shared" si="1"/>
        <v>38</v>
      </c>
      <c r="D55" s="51">
        <f>H30</f>
        <v>4.5833333333333379E-2</v>
      </c>
      <c r="E55" s="53">
        <f t="shared" si="2"/>
        <v>62</v>
      </c>
      <c r="F55" s="51">
        <f>H36</f>
        <v>7.0833333333333859E-3</v>
      </c>
      <c r="G55"/>
      <c r="H55"/>
      <c r="I55"/>
    </row>
    <row r="56" spans="1:9" x14ac:dyDescent="0.2">
      <c r="A56" s="53">
        <f t="shared" si="0"/>
        <v>15</v>
      </c>
      <c r="B56" s="51">
        <f>H26</f>
        <v>0.1541666666666667</v>
      </c>
      <c r="C56" s="53">
        <f t="shared" si="1"/>
        <v>39</v>
      </c>
      <c r="D56" s="51">
        <f>H30</f>
        <v>4.5833333333333379E-2</v>
      </c>
      <c r="E56" s="53">
        <f t="shared" si="2"/>
        <v>63</v>
      </c>
      <c r="F56" s="51">
        <f>H36</f>
        <v>7.0833333333333859E-3</v>
      </c>
      <c r="G56"/>
      <c r="H56"/>
      <c r="I56"/>
    </row>
    <row r="57" spans="1:9" x14ac:dyDescent="0.2">
      <c r="A57" s="53">
        <f t="shared" si="0"/>
        <v>16</v>
      </c>
      <c r="B57" s="51">
        <f>H24</f>
        <v>0.185</v>
      </c>
      <c r="C57" s="53">
        <f t="shared" si="1"/>
        <v>40</v>
      </c>
      <c r="D57" s="51">
        <f>H32</f>
        <v>1.5833333333333255E-2</v>
      </c>
      <c r="E57" s="53">
        <f t="shared" si="2"/>
        <v>64</v>
      </c>
      <c r="F57" s="51">
        <f>H36</f>
        <v>7.0833333333333859E-3</v>
      </c>
      <c r="G57"/>
      <c r="H57"/>
      <c r="I57"/>
    </row>
    <row r="58" spans="1:9" x14ac:dyDescent="0.2">
      <c r="A58" s="53">
        <f t="shared" si="0"/>
        <v>17</v>
      </c>
      <c r="B58" s="51">
        <f>H24</f>
        <v>0.185</v>
      </c>
      <c r="C58" s="53">
        <f t="shared" si="1"/>
        <v>41</v>
      </c>
      <c r="D58" s="51">
        <f>H32</f>
        <v>1.5833333333333255E-2</v>
      </c>
      <c r="E58" s="53">
        <f t="shared" si="2"/>
        <v>65</v>
      </c>
      <c r="F58" s="51">
        <f>H36</f>
        <v>7.0833333333333859E-3</v>
      </c>
      <c r="G58"/>
      <c r="H58"/>
      <c r="I58"/>
    </row>
    <row r="59" spans="1:9" x14ac:dyDescent="0.2">
      <c r="A59" s="53">
        <f t="shared" si="0"/>
        <v>18</v>
      </c>
      <c r="B59" s="51">
        <f>H22</f>
        <v>0.1933333333333333</v>
      </c>
      <c r="C59" s="53">
        <f t="shared" si="1"/>
        <v>42</v>
      </c>
      <c r="D59" s="51">
        <f>H32</f>
        <v>1.5833333333333255E-2</v>
      </c>
      <c r="E59" s="53">
        <f t="shared" si="2"/>
        <v>66</v>
      </c>
      <c r="F59" s="51">
        <f>H36</f>
        <v>7.0833333333333859E-3</v>
      </c>
      <c r="G59"/>
      <c r="H59"/>
      <c r="I59"/>
    </row>
    <row r="60" spans="1:9" x14ac:dyDescent="0.2">
      <c r="A60" s="53">
        <f t="shared" si="0"/>
        <v>19</v>
      </c>
      <c r="B60" s="51">
        <f>H22</f>
        <v>0.1933333333333333</v>
      </c>
      <c r="C60" s="53">
        <f t="shared" si="1"/>
        <v>43</v>
      </c>
      <c r="D60" s="51">
        <f>H32</f>
        <v>1.5833333333333255E-2</v>
      </c>
      <c r="E60" s="53">
        <f t="shared" si="2"/>
        <v>67</v>
      </c>
      <c r="F60" s="51">
        <f>H36</f>
        <v>7.0833333333333859E-3</v>
      </c>
      <c r="G60"/>
      <c r="H60"/>
      <c r="I60"/>
    </row>
    <row r="61" spans="1:9" x14ac:dyDescent="0.2">
      <c r="A61" s="53">
        <f t="shared" si="0"/>
        <v>20</v>
      </c>
      <c r="B61" s="51">
        <f>H20</f>
        <v>0.26833333333333331</v>
      </c>
      <c r="C61" s="53">
        <f t="shared" si="1"/>
        <v>44</v>
      </c>
      <c r="D61" s="51">
        <f>H32</f>
        <v>1.5833333333333255E-2</v>
      </c>
      <c r="E61" s="53">
        <f t="shared" si="2"/>
        <v>68</v>
      </c>
      <c r="F61" s="51">
        <f>H36</f>
        <v>7.0833333333333859E-3</v>
      </c>
      <c r="G61"/>
      <c r="H61"/>
      <c r="I61"/>
    </row>
    <row r="62" spans="1:9" x14ac:dyDescent="0.2">
      <c r="A62" s="53">
        <f t="shared" si="0"/>
        <v>21</v>
      </c>
      <c r="B62" s="51">
        <f>H20</f>
        <v>0.26833333333333331</v>
      </c>
      <c r="C62" s="53">
        <f t="shared" si="1"/>
        <v>45</v>
      </c>
      <c r="D62" s="51">
        <f>H32</f>
        <v>1.5833333333333255E-2</v>
      </c>
      <c r="E62" s="53">
        <f t="shared" si="2"/>
        <v>69</v>
      </c>
      <c r="F62" s="51">
        <f>H36</f>
        <v>7.0833333333333859E-3</v>
      </c>
      <c r="G62"/>
      <c r="H62"/>
      <c r="I62"/>
    </row>
    <row r="63" spans="1:9" x14ac:dyDescent="0.2">
      <c r="A63" s="53">
        <f t="shared" si="0"/>
        <v>22</v>
      </c>
      <c r="B63" s="51">
        <f>H14</f>
        <v>0.80500000000000005</v>
      </c>
      <c r="C63" s="53">
        <f t="shared" si="1"/>
        <v>46</v>
      </c>
      <c r="D63" s="51">
        <f>H32</f>
        <v>1.5833333333333255E-2</v>
      </c>
      <c r="E63" s="53">
        <f t="shared" si="2"/>
        <v>70</v>
      </c>
      <c r="F63" s="51">
        <f>H36</f>
        <v>7.0833333333333859E-3</v>
      </c>
      <c r="G63"/>
      <c r="H63"/>
      <c r="I63"/>
    </row>
    <row r="64" spans="1:9" x14ac:dyDescent="0.2">
      <c r="A64" s="53">
        <f t="shared" si="0"/>
        <v>23</v>
      </c>
      <c r="B64" s="51">
        <f>H16</f>
        <v>0.48</v>
      </c>
      <c r="C64" s="53">
        <f t="shared" si="1"/>
        <v>47</v>
      </c>
      <c r="D64" s="51">
        <f>H32</f>
        <v>1.5833333333333255E-2</v>
      </c>
      <c r="E64" s="53">
        <f t="shared" si="2"/>
        <v>71</v>
      </c>
      <c r="F64" s="51">
        <f>H36</f>
        <v>7.0833333333333859E-3</v>
      </c>
      <c r="G64"/>
      <c r="H64"/>
      <c r="I64"/>
    </row>
    <row r="65" spans="1:10" x14ac:dyDescent="0.2">
      <c r="A65" s="53">
        <f t="shared" si="0"/>
        <v>24</v>
      </c>
      <c r="B65" s="51">
        <f>H18</f>
        <v>0.35500000000000004</v>
      </c>
      <c r="C65" s="53">
        <f t="shared" si="1"/>
        <v>48</v>
      </c>
      <c r="D65" s="51">
        <f>H32</f>
        <v>1.5833333333333255E-2</v>
      </c>
      <c r="E65" s="53">
        <f t="shared" si="2"/>
        <v>72</v>
      </c>
      <c r="F65" s="51">
        <f>H36</f>
        <v>7.0833333333333859E-3</v>
      </c>
      <c r="G65"/>
      <c r="H65"/>
      <c r="I65"/>
    </row>
    <row r="66" spans="1:10" x14ac:dyDescent="0.2">
      <c r="B66" s="7"/>
      <c r="J66" s="4"/>
    </row>
    <row r="77" spans="1:10" x14ac:dyDescent="0.2">
      <c r="B77"/>
      <c r="C77" s="4"/>
    </row>
    <row r="78" spans="1:10" x14ac:dyDescent="0.2">
      <c r="B78"/>
      <c r="C78" s="4"/>
    </row>
    <row r="79" spans="1:10" x14ac:dyDescent="0.2">
      <c r="B79"/>
      <c r="C79" s="4"/>
    </row>
    <row r="80" spans="1:10" x14ac:dyDescent="0.2">
      <c r="B80"/>
      <c r="C80" s="4"/>
    </row>
    <row r="81" spans="2:3" x14ac:dyDescent="0.2">
      <c r="B81"/>
      <c r="C81" s="4"/>
    </row>
    <row r="82" spans="2:3" x14ac:dyDescent="0.2">
      <c r="B82"/>
      <c r="C82" s="4"/>
    </row>
    <row r="83" spans="2:3" x14ac:dyDescent="0.2">
      <c r="B83"/>
      <c r="C83" s="4"/>
    </row>
    <row r="84" spans="2:3" x14ac:dyDescent="0.2">
      <c r="B84"/>
      <c r="C84" s="4"/>
    </row>
    <row r="85" spans="2:3" x14ac:dyDescent="0.2">
      <c r="B85"/>
      <c r="C85" s="4"/>
    </row>
    <row r="86" spans="2:3" x14ac:dyDescent="0.2">
      <c r="B86"/>
      <c r="C86" s="4"/>
    </row>
    <row r="87" spans="2:3" x14ac:dyDescent="0.2">
      <c r="B87"/>
      <c r="C87" s="4"/>
    </row>
    <row r="88" spans="2:3" x14ac:dyDescent="0.2">
      <c r="B88"/>
      <c r="C88" s="4"/>
    </row>
    <row r="89" spans="2:3" x14ac:dyDescent="0.2">
      <c r="B89"/>
      <c r="C89" s="4"/>
    </row>
    <row r="90" spans="2:3" x14ac:dyDescent="0.2">
      <c r="B90"/>
      <c r="C90" s="4"/>
    </row>
    <row r="91" spans="2:3" x14ac:dyDescent="0.2">
      <c r="B91"/>
      <c r="C91" s="4"/>
    </row>
    <row r="92" spans="2:3" x14ac:dyDescent="0.2">
      <c r="B92"/>
      <c r="C92" s="4"/>
    </row>
    <row r="93" spans="2:3" x14ac:dyDescent="0.2">
      <c r="B93"/>
      <c r="C93" s="4"/>
    </row>
    <row r="94" spans="2:3" x14ac:dyDescent="0.2">
      <c r="B94"/>
      <c r="C94" s="4"/>
    </row>
    <row r="95" spans="2:3" x14ac:dyDescent="0.2">
      <c r="B95"/>
      <c r="C95" s="4"/>
    </row>
    <row r="96" spans="2:3" x14ac:dyDescent="0.2">
      <c r="B96"/>
      <c r="C96" s="4"/>
    </row>
    <row r="97" spans="2:3" x14ac:dyDescent="0.2">
      <c r="B97"/>
      <c r="C97" s="4"/>
    </row>
    <row r="98" spans="2:3" x14ac:dyDescent="0.2">
      <c r="B98"/>
      <c r="C98" s="4"/>
    </row>
    <row r="99" spans="2:3" x14ac:dyDescent="0.2">
      <c r="B99"/>
      <c r="C99" s="4"/>
    </row>
    <row r="100" spans="2:3" x14ac:dyDescent="0.2">
      <c r="B100"/>
      <c r="C100" s="4"/>
    </row>
  </sheetData>
  <phoneticPr fontId="0" type="noConversion"/>
  <pageMargins left="0.75" right="0.75" top="1" bottom="1" header="0.5" footer="0.5"/>
  <pageSetup orientation="landscape"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workbookViewId="0">
      <selection activeCell="F2" sqref="F2"/>
    </sheetView>
  </sheetViews>
  <sheetFormatPr defaultRowHeight="12.75" x14ac:dyDescent="0.2"/>
  <cols>
    <col min="2" max="2" width="13.42578125" style="4" customWidth="1"/>
  </cols>
  <sheetData>
    <row r="1" spans="1:2" ht="38.25" x14ac:dyDescent="0.2">
      <c r="A1" s="56" t="s">
        <v>27</v>
      </c>
      <c r="B1" s="57" t="s">
        <v>28</v>
      </c>
    </row>
    <row r="2" spans="1:2" x14ac:dyDescent="0.2">
      <c r="A2" s="58">
        <v>0</v>
      </c>
      <c r="B2" s="59"/>
    </row>
    <row r="3" spans="1:2" x14ac:dyDescent="0.2">
      <c r="A3" s="58">
        <v>1</v>
      </c>
      <c r="B3" s="59">
        <f>'Region 3 24-hr Hyetograph Data'!B42</f>
        <v>1.5833333333333255E-2</v>
      </c>
    </row>
    <row r="4" spans="1:2" x14ac:dyDescent="0.2">
      <c r="A4" s="58">
        <v>2</v>
      </c>
      <c r="B4" s="59">
        <f>'Region 3 24-hr Hyetograph Data'!B43</f>
        <v>1.5833333333333255E-2</v>
      </c>
    </row>
    <row r="5" spans="1:2" x14ac:dyDescent="0.2">
      <c r="A5" s="58">
        <v>3</v>
      </c>
      <c r="B5" s="59">
        <f>'Region 3 24-hr Hyetograph Data'!B44</f>
        <v>1.5833333333333255E-2</v>
      </c>
    </row>
    <row r="6" spans="1:2" x14ac:dyDescent="0.2">
      <c r="A6" s="58">
        <v>4</v>
      </c>
      <c r="B6" s="59">
        <f>'Region 3 24-hr Hyetograph Data'!B45</f>
        <v>4.5833333333333379E-2</v>
      </c>
    </row>
    <row r="7" spans="1:2" x14ac:dyDescent="0.2">
      <c r="A7" s="58">
        <v>5</v>
      </c>
      <c r="B7" s="59">
        <f>'Region 3 24-hr Hyetograph Data'!B46</f>
        <v>4.5833333333333379E-2</v>
      </c>
    </row>
    <row r="8" spans="1:2" x14ac:dyDescent="0.2">
      <c r="A8" s="58">
        <v>6</v>
      </c>
      <c r="B8" s="59">
        <f>'Region 3 24-hr Hyetograph Data'!B47</f>
        <v>4.5833333333333379E-2</v>
      </c>
    </row>
    <row r="9" spans="1:2" x14ac:dyDescent="0.2">
      <c r="A9" s="58">
        <v>7</v>
      </c>
      <c r="B9" s="59">
        <f>'Region 3 24-hr Hyetograph Data'!B48</f>
        <v>4.5833333333333379E-2</v>
      </c>
    </row>
    <row r="10" spans="1:2" x14ac:dyDescent="0.2">
      <c r="A10" s="58">
        <v>8</v>
      </c>
      <c r="B10" s="59">
        <f>'Region 3 24-hr Hyetograph Data'!B49</f>
        <v>4.5833333333333379E-2</v>
      </c>
    </row>
    <row r="11" spans="1:2" x14ac:dyDescent="0.2">
      <c r="A11" s="58">
        <v>9</v>
      </c>
      <c r="B11" s="59">
        <f>'Region 3 24-hr Hyetograph Data'!B50</f>
        <v>4.5833333333333379E-2</v>
      </c>
    </row>
    <row r="12" spans="1:2" x14ac:dyDescent="0.2">
      <c r="A12" s="58">
        <v>10</v>
      </c>
      <c r="B12" s="59">
        <f>'Region 3 24-hr Hyetograph Data'!B51</f>
        <v>8.249999999999999E-2</v>
      </c>
    </row>
    <row r="13" spans="1:2" x14ac:dyDescent="0.2">
      <c r="A13" s="58">
        <v>11</v>
      </c>
      <c r="B13" s="59">
        <f>'Region 3 24-hr Hyetograph Data'!B52</f>
        <v>8.249999999999999E-2</v>
      </c>
    </row>
    <row r="14" spans="1:2" x14ac:dyDescent="0.2">
      <c r="A14" s="58">
        <v>12</v>
      </c>
      <c r="B14" s="59">
        <f>'Region 3 24-hr Hyetograph Data'!B53</f>
        <v>8.249999999999999E-2</v>
      </c>
    </row>
    <row r="15" spans="1:2" x14ac:dyDescent="0.2">
      <c r="A15" s="58">
        <v>13</v>
      </c>
      <c r="B15" s="59">
        <f>'Region 3 24-hr Hyetograph Data'!B54</f>
        <v>0.1541666666666667</v>
      </c>
    </row>
    <row r="16" spans="1:2" x14ac:dyDescent="0.2">
      <c r="A16" s="58">
        <v>14</v>
      </c>
      <c r="B16" s="59">
        <f>'Region 3 24-hr Hyetograph Data'!B55</f>
        <v>0.1541666666666667</v>
      </c>
    </row>
    <row r="17" spans="1:2" x14ac:dyDescent="0.2">
      <c r="A17" s="58">
        <v>15</v>
      </c>
      <c r="B17" s="59">
        <f>'Region 3 24-hr Hyetograph Data'!B56</f>
        <v>0.1541666666666667</v>
      </c>
    </row>
    <row r="18" spans="1:2" x14ac:dyDescent="0.2">
      <c r="A18" s="58">
        <v>16</v>
      </c>
      <c r="B18" s="59">
        <f>'Region 3 24-hr Hyetograph Data'!B57</f>
        <v>0.185</v>
      </c>
    </row>
    <row r="19" spans="1:2" x14ac:dyDescent="0.2">
      <c r="A19" s="58">
        <v>17</v>
      </c>
      <c r="B19" s="59">
        <f>'Region 3 24-hr Hyetograph Data'!B58</f>
        <v>0.185</v>
      </c>
    </row>
    <row r="20" spans="1:2" x14ac:dyDescent="0.2">
      <c r="A20" s="58">
        <v>18</v>
      </c>
      <c r="B20" s="59">
        <f>'Region 3 24-hr Hyetograph Data'!B59</f>
        <v>0.1933333333333333</v>
      </c>
    </row>
    <row r="21" spans="1:2" x14ac:dyDescent="0.2">
      <c r="A21" s="58">
        <v>19</v>
      </c>
      <c r="B21" s="59">
        <f>'Region 3 24-hr Hyetograph Data'!B60</f>
        <v>0.1933333333333333</v>
      </c>
    </row>
    <row r="22" spans="1:2" x14ac:dyDescent="0.2">
      <c r="A22" s="58">
        <v>20</v>
      </c>
      <c r="B22" s="59">
        <f>'Region 3 24-hr Hyetograph Data'!B61</f>
        <v>0.26833333333333331</v>
      </c>
    </row>
    <row r="23" spans="1:2" x14ac:dyDescent="0.2">
      <c r="A23" s="58">
        <v>21</v>
      </c>
      <c r="B23" s="59">
        <f>'Region 3 24-hr Hyetograph Data'!B62</f>
        <v>0.26833333333333331</v>
      </c>
    </row>
    <row r="24" spans="1:2" x14ac:dyDescent="0.2">
      <c r="A24" s="58">
        <v>22</v>
      </c>
      <c r="B24" s="59">
        <f>'Region 3 24-hr Hyetograph Data'!B63</f>
        <v>0.80500000000000005</v>
      </c>
    </row>
    <row r="25" spans="1:2" x14ac:dyDescent="0.2">
      <c r="A25" s="58">
        <v>23</v>
      </c>
      <c r="B25" s="59">
        <f>'Region 3 24-hr Hyetograph Data'!B64</f>
        <v>0.48</v>
      </c>
    </row>
    <row r="26" spans="1:2" x14ac:dyDescent="0.2">
      <c r="A26" s="58">
        <v>24</v>
      </c>
      <c r="B26" s="59">
        <f>'Region 3 24-hr Hyetograph Data'!B65</f>
        <v>0.35500000000000004</v>
      </c>
    </row>
    <row r="27" spans="1:2" x14ac:dyDescent="0.2">
      <c r="A27" s="58">
        <v>25</v>
      </c>
      <c r="B27" s="60">
        <f>'Region 3 24-hr Hyetograph Data'!D42</f>
        <v>0.26833333333333331</v>
      </c>
    </row>
    <row r="28" spans="1:2" x14ac:dyDescent="0.2">
      <c r="A28" s="58">
        <v>26</v>
      </c>
      <c r="B28" s="60">
        <f>'Region 3 24-hr Hyetograph Data'!D43</f>
        <v>0.1933333333333333</v>
      </c>
    </row>
    <row r="29" spans="1:2" x14ac:dyDescent="0.2">
      <c r="A29" s="58">
        <v>27</v>
      </c>
      <c r="B29" s="60">
        <f>'Region 3 24-hr Hyetograph Data'!D44</f>
        <v>0.185</v>
      </c>
    </row>
    <row r="30" spans="1:2" x14ac:dyDescent="0.2">
      <c r="A30" s="58">
        <v>28</v>
      </c>
      <c r="B30" s="60">
        <f>'Region 3 24-hr Hyetograph Data'!D45</f>
        <v>0.1541666666666667</v>
      </c>
    </row>
    <row r="31" spans="1:2" x14ac:dyDescent="0.2">
      <c r="A31" s="58">
        <v>29</v>
      </c>
      <c r="B31" s="60">
        <f>'Region 3 24-hr Hyetograph Data'!D46</f>
        <v>0.1541666666666667</v>
      </c>
    </row>
    <row r="32" spans="1:2" x14ac:dyDescent="0.2">
      <c r="A32" s="58">
        <v>30</v>
      </c>
      <c r="B32" s="60">
        <f>'Region 3 24-hr Hyetograph Data'!D47</f>
        <v>0.1541666666666667</v>
      </c>
    </row>
    <row r="33" spans="1:2" x14ac:dyDescent="0.2">
      <c r="A33" s="58">
        <v>31</v>
      </c>
      <c r="B33" s="60">
        <f>'Region 3 24-hr Hyetograph Data'!D48</f>
        <v>8.249999999999999E-2</v>
      </c>
    </row>
    <row r="34" spans="1:2" x14ac:dyDescent="0.2">
      <c r="A34" s="58">
        <v>32</v>
      </c>
      <c r="B34" s="60">
        <f>'Region 3 24-hr Hyetograph Data'!D49</f>
        <v>8.249999999999999E-2</v>
      </c>
    </row>
    <row r="35" spans="1:2" x14ac:dyDescent="0.2">
      <c r="A35" s="58">
        <v>33</v>
      </c>
      <c r="B35" s="60">
        <f>'Region 3 24-hr Hyetograph Data'!D50</f>
        <v>8.249999999999999E-2</v>
      </c>
    </row>
    <row r="36" spans="1:2" x14ac:dyDescent="0.2">
      <c r="A36" s="58">
        <v>34</v>
      </c>
      <c r="B36" s="60">
        <f>'Region 3 24-hr Hyetograph Data'!D51</f>
        <v>4.5833333333333379E-2</v>
      </c>
    </row>
    <row r="37" spans="1:2" x14ac:dyDescent="0.2">
      <c r="A37" s="58">
        <v>35</v>
      </c>
      <c r="B37" s="60">
        <f>'Region 3 24-hr Hyetograph Data'!D52</f>
        <v>4.5833333333333379E-2</v>
      </c>
    </row>
    <row r="38" spans="1:2" x14ac:dyDescent="0.2">
      <c r="A38" s="58">
        <v>36</v>
      </c>
      <c r="B38" s="60">
        <f>'Region 3 24-hr Hyetograph Data'!D53</f>
        <v>4.5833333333333379E-2</v>
      </c>
    </row>
    <row r="39" spans="1:2" x14ac:dyDescent="0.2">
      <c r="A39" s="58">
        <v>37</v>
      </c>
      <c r="B39" s="60">
        <f>'Region 3 24-hr Hyetograph Data'!D54</f>
        <v>4.5833333333333379E-2</v>
      </c>
    </row>
    <row r="40" spans="1:2" x14ac:dyDescent="0.2">
      <c r="A40" s="58">
        <v>38</v>
      </c>
      <c r="B40" s="60">
        <f>'Region 3 24-hr Hyetograph Data'!D55</f>
        <v>4.5833333333333379E-2</v>
      </c>
    </row>
    <row r="41" spans="1:2" x14ac:dyDescent="0.2">
      <c r="A41" s="58">
        <v>39</v>
      </c>
      <c r="B41" s="60">
        <f>'Region 3 24-hr Hyetograph Data'!D56</f>
        <v>4.5833333333333379E-2</v>
      </c>
    </row>
    <row r="42" spans="1:2" x14ac:dyDescent="0.2">
      <c r="A42" s="58">
        <v>40</v>
      </c>
      <c r="B42" s="60">
        <f>'Region 3 24-hr Hyetograph Data'!D57</f>
        <v>1.5833333333333255E-2</v>
      </c>
    </row>
    <row r="43" spans="1:2" x14ac:dyDescent="0.2">
      <c r="A43" s="58">
        <v>41</v>
      </c>
      <c r="B43" s="60">
        <f>'Region 3 24-hr Hyetograph Data'!D58</f>
        <v>1.5833333333333255E-2</v>
      </c>
    </row>
    <row r="44" spans="1:2" x14ac:dyDescent="0.2">
      <c r="A44" s="58">
        <v>42</v>
      </c>
      <c r="B44" s="60">
        <f>'Region 3 24-hr Hyetograph Data'!D59</f>
        <v>1.5833333333333255E-2</v>
      </c>
    </row>
    <row r="45" spans="1:2" x14ac:dyDescent="0.2">
      <c r="A45" s="58">
        <v>43</v>
      </c>
      <c r="B45" s="60">
        <f>'Region 3 24-hr Hyetograph Data'!D60</f>
        <v>1.5833333333333255E-2</v>
      </c>
    </row>
    <row r="46" spans="1:2" x14ac:dyDescent="0.2">
      <c r="A46" s="58">
        <v>44</v>
      </c>
      <c r="B46" s="60">
        <f>'Region 3 24-hr Hyetograph Data'!D61</f>
        <v>1.5833333333333255E-2</v>
      </c>
    </row>
    <row r="47" spans="1:2" x14ac:dyDescent="0.2">
      <c r="A47" s="58">
        <v>45</v>
      </c>
      <c r="B47" s="60">
        <f>'Region 3 24-hr Hyetograph Data'!D62</f>
        <v>1.5833333333333255E-2</v>
      </c>
    </row>
    <row r="48" spans="1:2" x14ac:dyDescent="0.2">
      <c r="A48" s="58">
        <v>46</v>
      </c>
      <c r="B48" s="60">
        <f>'Region 3 24-hr Hyetograph Data'!D63</f>
        <v>1.5833333333333255E-2</v>
      </c>
    </row>
    <row r="49" spans="1:2" x14ac:dyDescent="0.2">
      <c r="A49" s="58">
        <v>47</v>
      </c>
      <c r="B49" s="60">
        <f>'Region 3 24-hr Hyetograph Data'!D64</f>
        <v>1.5833333333333255E-2</v>
      </c>
    </row>
    <row r="50" spans="1:2" x14ac:dyDescent="0.2">
      <c r="A50" s="58">
        <v>48</v>
      </c>
      <c r="B50" s="60">
        <f>'Region 3 24-hr Hyetograph Data'!D65</f>
        <v>1.5833333333333255E-2</v>
      </c>
    </row>
    <row r="51" spans="1:2" x14ac:dyDescent="0.2">
      <c r="A51" s="58">
        <v>49</v>
      </c>
      <c r="B51" s="59">
        <f>'Region 3 24-hr Hyetograph Data'!F42</f>
        <v>8.3333333333333402E-3</v>
      </c>
    </row>
    <row r="52" spans="1:2" x14ac:dyDescent="0.2">
      <c r="A52" s="58">
        <v>50</v>
      </c>
      <c r="B52" s="59">
        <f>'Region 3 24-hr Hyetograph Data'!F43</f>
        <v>8.3333333333333402E-3</v>
      </c>
    </row>
    <row r="53" spans="1:2" x14ac:dyDescent="0.2">
      <c r="A53" s="58">
        <v>51</v>
      </c>
      <c r="B53" s="59">
        <f>'Region 3 24-hr Hyetograph Data'!F44</f>
        <v>8.3333333333333402E-3</v>
      </c>
    </row>
    <row r="54" spans="1:2" x14ac:dyDescent="0.2">
      <c r="A54" s="58">
        <v>52</v>
      </c>
      <c r="B54" s="59">
        <f>'Region 3 24-hr Hyetograph Data'!F45</f>
        <v>8.3333333333333402E-3</v>
      </c>
    </row>
    <row r="55" spans="1:2" x14ac:dyDescent="0.2">
      <c r="A55" s="58">
        <v>53</v>
      </c>
      <c r="B55" s="59">
        <f>'Region 3 24-hr Hyetograph Data'!F46</f>
        <v>8.3333333333333402E-3</v>
      </c>
    </row>
    <row r="56" spans="1:2" x14ac:dyDescent="0.2">
      <c r="A56" s="58">
        <v>54</v>
      </c>
      <c r="B56" s="59">
        <f>'Region 3 24-hr Hyetograph Data'!F47</f>
        <v>8.3333333333333402E-3</v>
      </c>
    </row>
    <row r="57" spans="1:2" x14ac:dyDescent="0.2">
      <c r="A57" s="58">
        <v>55</v>
      </c>
      <c r="B57" s="59">
        <f>'Region 3 24-hr Hyetograph Data'!F48</f>
        <v>8.3333333333333402E-3</v>
      </c>
    </row>
    <row r="58" spans="1:2" x14ac:dyDescent="0.2">
      <c r="A58" s="58">
        <v>56</v>
      </c>
      <c r="B58" s="59">
        <f>'Region 3 24-hr Hyetograph Data'!F49</f>
        <v>8.3333333333333402E-3</v>
      </c>
    </row>
    <row r="59" spans="1:2" x14ac:dyDescent="0.2">
      <c r="A59" s="58">
        <v>57</v>
      </c>
      <c r="B59" s="59">
        <f>'Region 3 24-hr Hyetograph Data'!F50</f>
        <v>8.3333333333333402E-3</v>
      </c>
    </row>
    <row r="60" spans="1:2" x14ac:dyDescent="0.2">
      <c r="A60" s="58">
        <v>58</v>
      </c>
      <c r="B60" s="59">
        <f>'Region 3 24-hr Hyetograph Data'!F51</f>
        <v>8.3333333333333402E-3</v>
      </c>
    </row>
    <row r="61" spans="1:2" x14ac:dyDescent="0.2">
      <c r="A61" s="58">
        <v>59</v>
      </c>
      <c r="B61" s="59">
        <f>'Region 3 24-hr Hyetograph Data'!F52</f>
        <v>8.3333333333333402E-3</v>
      </c>
    </row>
    <row r="62" spans="1:2" x14ac:dyDescent="0.2">
      <c r="A62" s="58">
        <v>60</v>
      </c>
      <c r="B62" s="59">
        <f>'Region 3 24-hr Hyetograph Data'!F53</f>
        <v>8.3333333333333402E-3</v>
      </c>
    </row>
    <row r="63" spans="1:2" x14ac:dyDescent="0.2">
      <c r="A63" s="58">
        <v>61</v>
      </c>
      <c r="B63" s="59">
        <f>'Region 3 24-hr Hyetograph Data'!F54</f>
        <v>7.0833333333333859E-3</v>
      </c>
    </row>
    <row r="64" spans="1:2" x14ac:dyDescent="0.2">
      <c r="A64" s="58">
        <v>62</v>
      </c>
      <c r="B64" s="59">
        <f>'Region 3 24-hr Hyetograph Data'!F55</f>
        <v>7.0833333333333859E-3</v>
      </c>
    </row>
    <row r="65" spans="1:2" x14ac:dyDescent="0.2">
      <c r="A65" s="58">
        <v>63</v>
      </c>
      <c r="B65" s="59">
        <f>'Region 3 24-hr Hyetograph Data'!F56</f>
        <v>7.0833333333333859E-3</v>
      </c>
    </row>
    <row r="66" spans="1:2" x14ac:dyDescent="0.2">
      <c r="A66" s="58">
        <v>64</v>
      </c>
      <c r="B66" s="59">
        <f>'Region 3 24-hr Hyetograph Data'!F57</f>
        <v>7.0833333333333859E-3</v>
      </c>
    </row>
    <row r="67" spans="1:2" x14ac:dyDescent="0.2">
      <c r="A67" s="58">
        <v>65</v>
      </c>
      <c r="B67" s="59">
        <f>'Region 3 24-hr Hyetograph Data'!F58</f>
        <v>7.0833333333333859E-3</v>
      </c>
    </row>
    <row r="68" spans="1:2" x14ac:dyDescent="0.2">
      <c r="A68" s="58">
        <v>66</v>
      </c>
      <c r="B68" s="59">
        <f>'Region 3 24-hr Hyetograph Data'!F59</f>
        <v>7.0833333333333859E-3</v>
      </c>
    </row>
    <row r="69" spans="1:2" x14ac:dyDescent="0.2">
      <c r="A69" s="58">
        <v>67</v>
      </c>
      <c r="B69" s="59">
        <f>'Region 3 24-hr Hyetograph Data'!F60</f>
        <v>7.0833333333333859E-3</v>
      </c>
    </row>
    <row r="70" spans="1:2" x14ac:dyDescent="0.2">
      <c r="A70" s="58">
        <v>68</v>
      </c>
      <c r="B70" s="59">
        <f>'Region 3 24-hr Hyetograph Data'!F61</f>
        <v>7.0833333333333859E-3</v>
      </c>
    </row>
    <row r="71" spans="1:2" x14ac:dyDescent="0.2">
      <c r="A71" s="58">
        <v>69</v>
      </c>
      <c r="B71" s="59">
        <f>'Region 3 24-hr Hyetograph Data'!F62</f>
        <v>7.0833333333333859E-3</v>
      </c>
    </row>
    <row r="72" spans="1:2" x14ac:dyDescent="0.2">
      <c r="A72" s="58">
        <v>70</v>
      </c>
      <c r="B72" s="59">
        <f>'Region 3 24-hr Hyetograph Data'!F63</f>
        <v>7.0833333333333859E-3</v>
      </c>
    </row>
    <row r="73" spans="1:2" x14ac:dyDescent="0.2">
      <c r="A73" s="58">
        <v>71</v>
      </c>
      <c r="B73" s="59">
        <f>'Region 3 24-hr Hyetograph Data'!F64</f>
        <v>7.0833333333333859E-3</v>
      </c>
    </row>
    <row r="74" spans="1:2" x14ac:dyDescent="0.2">
      <c r="A74" s="58">
        <v>72</v>
      </c>
      <c r="B74" s="59">
        <f>'Region 3 24-hr Hyetograph Data'!F65</f>
        <v>7.0833333333333859E-3</v>
      </c>
    </row>
    <row r="75" spans="1:2" x14ac:dyDescent="0.2">
      <c r="A75" s="12"/>
      <c r="B75" s="61"/>
    </row>
    <row r="76" spans="1:2" x14ac:dyDescent="0.2">
      <c r="A76" s="21" t="s">
        <v>29</v>
      </c>
      <c r="B76" s="14">
        <f>SUM(B2:B74)</f>
        <v>5.9249999999999998</v>
      </c>
    </row>
  </sheetData>
  <phoneticPr fontId="0" type="noConversion"/>
  <dataValidations count="1">
    <dataValidation errorStyle="warning" allowBlank="1" showInputMessage="1" sqref="B3:B26"/>
  </dataValidations>
  <pageMargins left="0.75" right="0.75" top="1" bottom="1" header="0.5" footer="0.5"/>
  <pageSetup orientation="portrait"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START HERE - INSTRUCTIONS</vt:lpstr>
      <vt:lpstr>Region 1 24-hr Hyetograph Data</vt:lpstr>
      <vt:lpstr>Region 1 24-hr Hyetograph Plot</vt:lpstr>
      <vt:lpstr>Region 2 24-hr Hyetograph Data</vt:lpstr>
      <vt:lpstr>Region 2 24-hr Hyetograph Plot</vt:lpstr>
      <vt:lpstr>Region 3 24-hr Hyetograph Data</vt:lpstr>
      <vt:lpstr>Region 3 24-hr Hyetograph Plot</vt:lpstr>
    </vt:vector>
  </TitlesOfParts>
  <Company>dnrc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Michele Lemieux</dc:creator>
  <cp:lastModifiedBy>Gary Fischer</cp:lastModifiedBy>
  <cp:lastPrinted>2008-06-24T22:51:37Z</cp:lastPrinted>
  <dcterms:created xsi:type="dcterms:W3CDTF">2008-01-02T19:04:04Z</dcterms:created>
  <dcterms:modified xsi:type="dcterms:W3CDTF">2020-04-13T19:46:06Z</dcterms:modified>
</cp:coreProperties>
</file>