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000" yWindow="870" windowWidth="18705" windowHeight="13545" tabRatio="889" activeTab="1"/>
  </bookViews>
  <sheets>
    <sheet name="START HERE - INSTRUCTIONS" sheetId="17" r:id="rId1"/>
    <sheet name="Region 1 2-hr hyetograph data" sheetId="9" r:id="rId2"/>
    <sheet name="Region 1 2-hr hyetograph plot" sheetId="12" r:id="rId3"/>
    <sheet name="Region 2 2-hr hyetograph data" sheetId="13" r:id="rId4"/>
    <sheet name="Region 2 2-hr hyetograph plot" sheetId="14" r:id="rId5"/>
    <sheet name="Region 3 2-hr hyetograph data" sheetId="15" r:id="rId6"/>
    <sheet name="Region 3 2-hr hyetograph plot" sheetId="16" r:id="rId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15" l="1"/>
  <c r="E38" i="15"/>
  <c r="D37" i="15"/>
  <c r="E36" i="15"/>
  <c r="D35" i="15"/>
  <c r="E34" i="15"/>
  <c r="D33" i="15"/>
  <c r="E32" i="15"/>
  <c r="D31" i="15"/>
  <c r="E30" i="15"/>
  <c r="D29" i="15"/>
  <c r="E28" i="15"/>
  <c r="D27" i="15"/>
  <c r="E26" i="15"/>
  <c r="D25" i="15"/>
  <c r="E24" i="15"/>
  <c r="D23" i="15"/>
  <c r="F22" i="15"/>
  <c r="E22" i="15"/>
  <c r="D21" i="15"/>
  <c r="E20" i="15"/>
  <c r="D19" i="15"/>
  <c r="F20" i="15" s="1"/>
  <c r="G20" i="15" s="1"/>
  <c r="H20" i="15" s="1"/>
  <c r="I20" i="15" s="1"/>
  <c r="E18" i="15"/>
  <c r="D17" i="15"/>
  <c r="E16" i="15"/>
  <c r="D15" i="15"/>
  <c r="D38" i="13"/>
  <c r="F37" i="13" s="1"/>
  <c r="G37" i="13" s="1"/>
  <c r="H37" i="13" s="1"/>
  <c r="I37" i="13" s="1"/>
  <c r="E37" i="13"/>
  <c r="D36" i="13"/>
  <c r="E35" i="13"/>
  <c r="D34" i="13"/>
  <c r="F35" i="13" s="1"/>
  <c r="G35" i="13" s="1"/>
  <c r="H35" i="13" s="1"/>
  <c r="I35" i="13" s="1"/>
  <c r="E33" i="13"/>
  <c r="D32" i="13"/>
  <c r="E31" i="13"/>
  <c r="D30" i="13"/>
  <c r="F31" i="13" s="1"/>
  <c r="G31" i="13" s="1"/>
  <c r="H31" i="13" s="1"/>
  <c r="I31" i="13" s="1"/>
  <c r="F29" i="13"/>
  <c r="G29" i="13" s="1"/>
  <c r="H29" i="13" s="1"/>
  <c r="I29" i="13" s="1"/>
  <c r="E29" i="13"/>
  <c r="D28" i="13"/>
  <c r="E27" i="13"/>
  <c r="D26" i="13"/>
  <c r="F27" i="13" s="1"/>
  <c r="G27" i="13" s="1"/>
  <c r="H27" i="13" s="1"/>
  <c r="I27" i="13" s="1"/>
  <c r="E25" i="13"/>
  <c r="D24" i="13"/>
  <c r="E23" i="13"/>
  <c r="D22" i="13"/>
  <c r="F23" i="13" s="1"/>
  <c r="G23" i="13" s="1"/>
  <c r="H23" i="13" s="1"/>
  <c r="I23" i="13" s="1"/>
  <c r="E21" i="13"/>
  <c r="D20" i="13"/>
  <c r="E19" i="13"/>
  <c r="D18" i="13"/>
  <c r="F19" i="13" s="1"/>
  <c r="G19" i="13" s="1"/>
  <c r="H19" i="13" s="1"/>
  <c r="I19" i="13" s="1"/>
  <c r="E17" i="13"/>
  <c r="D16" i="13"/>
  <c r="E15" i="13"/>
  <c r="D14" i="13"/>
  <c r="B49" i="13" l="1"/>
  <c r="F15" i="13"/>
  <c r="G15" i="13" s="1"/>
  <c r="H15" i="13" s="1"/>
  <c r="I15" i="13" s="1"/>
  <c r="F17" i="13"/>
  <c r="G17" i="13" s="1"/>
  <c r="H17" i="13" s="1"/>
  <c r="B45" i="13"/>
  <c r="B54" i="15"/>
  <c r="F16" i="15"/>
  <c r="G16" i="15" s="1"/>
  <c r="H16" i="15" s="1"/>
  <c r="I16" i="15" s="1"/>
  <c r="F18" i="15"/>
  <c r="G18" i="15" s="1"/>
  <c r="H18" i="15" s="1"/>
  <c r="F34" i="15"/>
  <c r="G34" i="15" s="1"/>
  <c r="H34" i="15" s="1"/>
  <c r="I34" i="15" s="1"/>
  <c r="F32" i="15"/>
  <c r="G32" i="15" s="1"/>
  <c r="H32" i="15" s="1"/>
  <c r="I32" i="15" s="1"/>
  <c r="G22" i="15"/>
  <c r="H22" i="15" s="1"/>
  <c r="F24" i="15"/>
  <c r="G24" i="15" s="1"/>
  <c r="H24" i="15" s="1"/>
  <c r="F28" i="15"/>
  <c r="G28" i="15" s="1"/>
  <c r="H28" i="15" s="1"/>
  <c r="F36" i="15"/>
  <c r="G36" i="15" s="1"/>
  <c r="H36" i="15" s="1"/>
  <c r="I36" i="15" s="1"/>
  <c r="F38" i="15"/>
  <c r="G38" i="15" s="1"/>
  <c r="H38" i="15" s="1"/>
  <c r="I38" i="15" s="1"/>
  <c r="F26" i="15"/>
  <c r="G26" i="15" s="1"/>
  <c r="H26" i="15" s="1"/>
  <c r="F30" i="15"/>
  <c r="G30" i="15" s="1"/>
  <c r="H30" i="15" s="1"/>
  <c r="I30" i="15" s="1"/>
  <c r="F21" i="13"/>
  <c r="G21" i="13" s="1"/>
  <c r="H21" i="13" s="1"/>
  <c r="F25" i="13"/>
  <c r="G25" i="13" s="1"/>
  <c r="H25" i="13" s="1"/>
  <c r="I25" i="13" s="1"/>
  <c r="F33" i="13"/>
  <c r="G33" i="13" s="1"/>
  <c r="H33" i="13" s="1"/>
  <c r="I33" i="13" s="1"/>
  <c r="I26" i="15" l="1"/>
  <c r="B49" i="15"/>
  <c r="B59" i="15"/>
  <c r="B60" i="15"/>
  <c r="I24" i="15"/>
  <c r="B50" i="15"/>
  <c r="B57" i="15"/>
  <c r="B58" i="15"/>
  <c r="I18" i="15"/>
  <c r="B53" i="15"/>
  <c r="I17" i="13"/>
  <c r="B48" i="13"/>
  <c r="I22" i="15"/>
  <c r="B55" i="15"/>
  <c r="B56" i="15"/>
  <c r="B51" i="15"/>
  <c r="I28" i="15"/>
  <c r="B47" i="15"/>
  <c r="B48" i="15"/>
  <c r="I21" i="13"/>
  <c r="I42" i="13" s="1"/>
  <c r="B51" i="13"/>
  <c r="B46" i="13"/>
  <c r="I43" i="15"/>
  <c r="I42" i="15"/>
  <c r="A3" i="16"/>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I41" i="13" l="1"/>
  <c r="E15" i="9"/>
  <c r="D16" i="9"/>
  <c r="A47" i="15"/>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B7" i="16"/>
  <c r="A45" i="13"/>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45" i="9"/>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37" i="9"/>
  <c r="E35" i="9"/>
  <c r="D38" i="9"/>
  <c r="D36" i="9"/>
  <c r="F35" i="9" s="1"/>
  <c r="G35" i="9" s="1"/>
  <c r="H35" i="9" s="1"/>
  <c r="D14" i="9"/>
  <c r="F15" i="9" s="1"/>
  <c r="E17" i="9"/>
  <c r="D18" i="9"/>
  <c r="E19" i="9"/>
  <c r="D20" i="9"/>
  <c r="E21" i="9"/>
  <c r="D22" i="9"/>
  <c r="E23" i="9"/>
  <c r="D24" i="9"/>
  <c r="E25" i="9"/>
  <c r="D26" i="9"/>
  <c r="E27" i="9"/>
  <c r="D28" i="9"/>
  <c r="E29" i="9"/>
  <c r="D30" i="9"/>
  <c r="E31" i="9"/>
  <c r="D32" i="9"/>
  <c r="E33" i="9"/>
  <c r="D34" i="9"/>
  <c r="F56" i="9" l="1"/>
  <c r="F52" i="9"/>
  <c r="F48" i="9"/>
  <c r="F53" i="9"/>
  <c r="B59" i="12" s="1"/>
  <c r="F49" i="9"/>
  <c r="F55" i="9"/>
  <c r="F51" i="9"/>
  <c r="F47" i="9"/>
  <c r="B53" i="12" s="1"/>
  <c r="F54" i="9"/>
  <c r="F50" i="9"/>
  <c r="F46" i="9"/>
  <c r="F45" i="9"/>
  <c r="I35" i="9"/>
  <c r="G15" i="9"/>
  <c r="H15" i="9" s="1"/>
  <c r="B67" i="13"/>
  <c r="B25" i="14" s="1"/>
  <c r="B63" i="13"/>
  <c r="B21" i="14" s="1"/>
  <c r="B66" i="13"/>
  <c r="B24" i="14" s="1"/>
  <c r="B64" i="13"/>
  <c r="B22" i="14" s="1"/>
  <c r="B65" i="13"/>
  <c r="B23" i="14" s="1"/>
  <c r="B68" i="13"/>
  <c r="B26" i="14" s="1"/>
  <c r="F55" i="13"/>
  <c r="B61" i="14" s="1"/>
  <c r="F51" i="13"/>
  <c r="B57" i="14" s="1"/>
  <c r="F47" i="13"/>
  <c r="B53" i="14" s="1"/>
  <c r="F54" i="13"/>
  <c r="B60" i="14" s="1"/>
  <c r="F50" i="13"/>
  <c r="B56" i="14" s="1"/>
  <c r="F46" i="13"/>
  <c r="B52" i="14" s="1"/>
  <c r="F53" i="13"/>
  <c r="B59" i="14" s="1"/>
  <c r="F49" i="13"/>
  <c r="B55" i="14" s="1"/>
  <c r="F45" i="13"/>
  <c r="B51" i="14" s="1"/>
  <c r="F56" i="13"/>
  <c r="B62" i="14" s="1"/>
  <c r="F52" i="13"/>
  <c r="B58" i="14" s="1"/>
  <c r="F48" i="13"/>
  <c r="B54" i="14" s="1"/>
  <c r="F53" i="15"/>
  <c r="B57" i="16" s="1"/>
  <c r="F55" i="15"/>
  <c r="B59" i="16" s="1"/>
  <c r="F58" i="15"/>
  <c r="B62" i="16" s="1"/>
  <c r="D57" i="15"/>
  <c r="B37" i="16" s="1"/>
  <c r="D53" i="15"/>
  <c r="B33" i="16" s="1"/>
  <c r="D49" i="15"/>
  <c r="B29" i="16" s="1"/>
  <c r="D48" i="15"/>
  <c r="B28" i="16" s="1"/>
  <c r="D51" i="15"/>
  <c r="B31" i="16" s="1"/>
  <c r="D56" i="15"/>
  <c r="B36" i="16" s="1"/>
  <c r="D52" i="15"/>
  <c r="B32" i="16" s="1"/>
  <c r="D55" i="15"/>
  <c r="B35" i="16" s="1"/>
  <c r="D47" i="15"/>
  <c r="B27" i="16" s="1"/>
  <c r="D58" i="15"/>
  <c r="B38" i="16" s="1"/>
  <c r="D54" i="15"/>
  <c r="B34" i="16" s="1"/>
  <c r="D50" i="15"/>
  <c r="B30" i="16" s="1"/>
  <c r="B64" i="15"/>
  <c r="B20" i="16" s="1"/>
  <c r="F37" i="9"/>
  <c r="G37" i="9" s="1"/>
  <c r="H37" i="9" s="1"/>
  <c r="F31" i="9"/>
  <c r="G31" i="9" s="1"/>
  <c r="H31" i="9" s="1"/>
  <c r="F33" i="9"/>
  <c r="G33" i="9" s="1"/>
  <c r="H33" i="9" s="1"/>
  <c r="F23" i="9"/>
  <c r="G23" i="9" s="1"/>
  <c r="H23" i="9" s="1"/>
  <c r="F21" i="9"/>
  <c r="G21" i="9" s="1"/>
  <c r="H21" i="9" s="1"/>
  <c r="F17" i="9"/>
  <c r="G17" i="9" s="1"/>
  <c r="H17" i="9" s="1"/>
  <c r="B62" i="12"/>
  <c r="B57" i="12"/>
  <c r="B56" i="12"/>
  <c r="B58" i="12"/>
  <c r="B54" i="12"/>
  <c r="B60" i="12"/>
  <c r="B55" i="12"/>
  <c r="B61" i="12"/>
  <c r="F29" i="9"/>
  <c r="F27" i="9"/>
  <c r="F25" i="9"/>
  <c r="F19" i="9"/>
  <c r="I15" i="9" l="1"/>
  <c r="B46" i="9"/>
  <c r="F68" i="9"/>
  <c r="F64" i="9"/>
  <c r="F60" i="9"/>
  <c r="F65" i="9"/>
  <c r="F61" i="9"/>
  <c r="F67" i="9"/>
  <c r="F63" i="9"/>
  <c r="F59" i="9"/>
  <c r="F66" i="9"/>
  <c r="F62" i="9"/>
  <c r="F58" i="9"/>
  <c r="F57" i="9"/>
  <c r="I37" i="9"/>
  <c r="B52" i="9"/>
  <c r="B10" i="12" s="1"/>
  <c r="B51" i="9"/>
  <c r="B53" i="9"/>
  <c r="I23" i="9"/>
  <c r="G19" i="9"/>
  <c r="H19" i="9" s="1"/>
  <c r="I17" i="9"/>
  <c r="B47" i="9"/>
  <c r="I33" i="9"/>
  <c r="D68" i="9"/>
  <c r="D64" i="9"/>
  <c r="D60" i="9"/>
  <c r="D65" i="9"/>
  <c r="B47" i="12" s="1"/>
  <c r="D57" i="9"/>
  <c r="D67" i="9"/>
  <c r="D63" i="9"/>
  <c r="D59" i="9"/>
  <c r="B41" i="12" s="1"/>
  <c r="D66" i="9"/>
  <c r="D62" i="9"/>
  <c r="D58" i="9"/>
  <c r="D61" i="9"/>
  <c r="B43" i="12" s="1"/>
  <c r="G25" i="9"/>
  <c r="H25" i="9" s="1"/>
  <c r="G27" i="9"/>
  <c r="H27" i="9" s="1"/>
  <c r="G29" i="9"/>
  <c r="H29" i="9" s="1"/>
  <c r="B45" i="9"/>
  <c r="B49" i="9"/>
  <c r="B50" i="9"/>
  <c r="I21" i="9"/>
  <c r="I31" i="9"/>
  <c r="D56" i="9"/>
  <c r="D52" i="9"/>
  <c r="D48" i="9"/>
  <c r="D47" i="9"/>
  <c r="B29" i="12" s="1"/>
  <c r="D49" i="9"/>
  <c r="B31" i="12" s="1"/>
  <c r="D55" i="9"/>
  <c r="D51" i="9"/>
  <c r="D54" i="9"/>
  <c r="D50" i="9"/>
  <c r="D46" i="9"/>
  <c r="D53" i="9"/>
  <c r="D45" i="9"/>
  <c r="F47" i="15"/>
  <c r="B51" i="16" s="1"/>
  <c r="F56" i="15"/>
  <c r="B60" i="16" s="1"/>
  <c r="B15" i="16"/>
  <c r="B62" i="15"/>
  <c r="B18" i="16" s="1"/>
  <c r="B63" i="15"/>
  <c r="B19" i="16" s="1"/>
  <c r="B61" i="15"/>
  <c r="B17" i="16" s="1"/>
  <c r="F50" i="15"/>
  <c r="B54" i="16" s="1"/>
  <c r="F59" i="15"/>
  <c r="B63" i="16" s="1"/>
  <c r="F49" i="15"/>
  <c r="B53" i="16" s="1"/>
  <c r="B16" i="16"/>
  <c r="F54" i="15"/>
  <c r="B58" i="16" s="1"/>
  <c r="F48" i="15"/>
  <c r="B52" i="16" s="1"/>
  <c r="F57" i="15"/>
  <c r="B61" i="16" s="1"/>
  <c r="B59" i="13"/>
  <c r="B17" i="14" s="1"/>
  <c r="B62" i="13"/>
  <c r="B20" i="14" s="1"/>
  <c r="B58" i="13"/>
  <c r="B16" i="14" s="1"/>
  <c r="B61" i="13"/>
  <c r="B19" i="14" s="1"/>
  <c r="B57" i="13"/>
  <c r="B15" i="14" s="1"/>
  <c r="B60" i="13"/>
  <c r="B18" i="14" s="1"/>
  <c r="B56" i="13"/>
  <c r="B14" i="14" s="1"/>
  <c r="B54" i="13"/>
  <c r="B12" i="14" s="1"/>
  <c r="B55" i="13"/>
  <c r="B13" i="14" s="1"/>
  <c r="D67" i="13"/>
  <c r="B49" i="14" s="1"/>
  <c r="D63" i="13"/>
  <c r="B45" i="14" s="1"/>
  <c r="D59" i="13"/>
  <c r="B41" i="14" s="1"/>
  <c r="D66" i="13"/>
  <c r="B48" i="14" s="1"/>
  <c r="D62" i="13"/>
  <c r="B44" i="14" s="1"/>
  <c r="D58" i="13"/>
  <c r="B40" i="14" s="1"/>
  <c r="D65" i="13"/>
  <c r="B47" i="14" s="1"/>
  <c r="D61" i="13"/>
  <c r="B43" i="14" s="1"/>
  <c r="D57" i="13"/>
  <c r="B39" i="14" s="1"/>
  <c r="D68" i="13"/>
  <c r="B50" i="14" s="1"/>
  <c r="D64" i="13"/>
  <c r="B46" i="14" s="1"/>
  <c r="D60" i="13"/>
  <c r="B42" i="14" s="1"/>
  <c r="B53" i="13"/>
  <c r="B11" i="14" s="1"/>
  <c r="B52" i="13"/>
  <c r="B10" i="14" s="1"/>
  <c r="B9" i="14"/>
  <c r="B47" i="13"/>
  <c r="B5" i="14" s="1"/>
  <c r="D55" i="13"/>
  <c r="B37" i="14" s="1"/>
  <c r="D51" i="13"/>
  <c r="B33" i="14" s="1"/>
  <c r="D47" i="13"/>
  <c r="B29" i="14" s="1"/>
  <c r="D54" i="13"/>
  <c r="B36" i="14" s="1"/>
  <c r="D50" i="13"/>
  <c r="B32" i="14" s="1"/>
  <c r="D46" i="13"/>
  <c r="B28" i="14" s="1"/>
  <c r="D53" i="13"/>
  <c r="B35" i="14" s="1"/>
  <c r="D49" i="13"/>
  <c r="B31" i="14" s="1"/>
  <c r="D45" i="13"/>
  <c r="B27" i="14" s="1"/>
  <c r="D56" i="13"/>
  <c r="B38" i="14" s="1"/>
  <c r="D52" i="13"/>
  <c r="B34" i="14" s="1"/>
  <c r="D48" i="13"/>
  <c r="B30" i="14" s="1"/>
  <c r="B4" i="14"/>
  <c r="B6" i="14"/>
  <c r="B7" i="14"/>
  <c r="B3" i="14"/>
  <c r="B50" i="13"/>
  <c r="B8" i="14" s="1"/>
  <c r="F67" i="13"/>
  <c r="B73" i="14" s="1"/>
  <c r="F63" i="13"/>
  <c r="B69" i="14" s="1"/>
  <c r="F59" i="13"/>
  <c r="B65" i="14" s="1"/>
  <c r="F66" i="13"/>
  <c r="B72" i="14" s="1"/>
  <c r="F62" i="13"/>
  <c r="B68" i="14" s="1"/>
  <c r="F58" i="13"/>
  <c r="B64" i="14" s="1"/>
  <c r="F65" i="13"/>
  <c r="B71" i="14" s="1"/>
  <c r="F61" i="13"/>
  <c r="B67" i="14" s="1"/>
  <c r="F57" i="13"/>
  <c r="B63" i="14" s="1"/>
  <c r="F68" i="13"/>
  <c r="B74" i="14" s="1"/>
  <c r="F64" i="13"/>
  <c r="B70" i="14" s="1"/>
  <c r="F60" i="13"/>
  <c r="B66" i="14" s="1"/>
  <c r="F68" i="15"/>
  <c r="B72" i="16" s="1"/>
  <c r="F64" i="15"/>
  <c r="B68" i="16" s="1"/>
  <c r="F60" i="15"/>
  <c r="B64" i="16" s="1"/>
  <c r="F63" i="15"/>
  <c r="B67" i="16" s="1"/>
  <c r="F70" i="15"/>
  <c r="B74" i="16" s="1"/>
  <c r="F66" i="15"/>
  <c r="B70" i="16" s="1"/>
  <c r="F62" i="15"/>
  <c r="B66" i="16" s="1"/>
  <c r="F67" i="15"/>
  <c r="B71" i="16" s="1"/>
  <c r="F69" i="15"/>
  <c r="B73" i="16" s="1"/>
  <c r="F65" i="15"/>
  <c r="B69" i="16" s="1"/>
  <c r="F61" i="15"/>
  <c r="B65" i="16" s="1"/>
  <c r="F51" i="15"/>
  <c r="B55" i="16" s="1"/>
  <c r="F52" i="15"/>
  <c r="B56" i="16" s="1"/>
  <c r="D69" i="15"/>
  <c r="B49" i="16" s="1"/>
  <c r="D65" i="15"/>
  <c r="B45" i="16" s="1"/>
  <c r="D61" i="15"/>
  <c r="B41" i="16" s="1"/>
  <c r="D67" i="15"/>
  <c r="B47" i="16" s="1"/>
  <c r="D59" i="15"/>
  <c r="B39" i="16" s="1"/>
  <c r="D68" i="15"/>
  <c r="B48" i="16" s="1"/>
  <c r="D64" i="15"/>
  <c r="B44" i="16" s="1"/>
  <c r="D60" i="15"/>
  <c r="B40" i="16" s="1"/>
  <c r="D63" i="15"/>
  <c r="B43" i="16" s="1"/>
  <c r="D70" i="15"/>
  <c r="B50" i="16" s="1"/>
  <c r="D66" i="15"/>
  <c r="B46" i="16" s="1"/>
  <c r="D62" i="15"/>
  <c r="B42" i="16" s="1"/>
  <c r="B67" i="15"/>
  <c r="B23" i="16" s="1"/>
  <c r="B65" i="15"/>
  <c r="B21" i="16" s="1"/>
  <c r="B68" i="15"/>
  <c r="B24" i="16" s="1"/>
  <c r="B70" i="15"/>
  <c r="B26" i="16" s="1"/>
  <c r="B66" i="15"/>
  <c r="B22" i="16" s="1"/>
  <c r="B69" i="15"/>
  <c r="B25" i="16" s="1"/>
  <c r="B12" i="16"/>
  <c r="B14" i="16"/>
  <c r="B13" i="16"/>
  <c r="B3" i="16"/>
  <c r="B11" i="16"/>
  <c r="B4" i="16"/>
  <c r="B6" i="16"/>
  <c r="B10" i="16"/>
  <c r="B5" i="16"/>
  <c r="B9" i="16"/>
  <c r="B52" i="15"/>
  <c r="B8" i="16" s="1"/>
  <c r="B71" i="12"/>
  <c r="B52" i="12"/>
  <c r="B51" i="12"/>
  <c r="B44" i="12"/>
  <c r="B40" i="12"/>
  <c r="B39" i="12"/>
  <c r="B49" i="12"/>
  <c r="B5" i="12"/>
  <c r="B8" i="12"/>
  <c r="B4" i="12"/>
  <c r="B7" i="12"/>
  <c r="B3" i="12"/>
  <c r="B48" i="12"/>
  <c r="B65" i="12"/>
  <c r="B64" i="12"/>
  <c r="B63" i="12"/>
  <c r="B66" i="12"/>
  <c r="B74" i="12"/>
  <c r="B68" i="12"/>
  <c r="B72" i="12"/>
  <c r="B73" i="12"/>
  <c r="B42" i="12"/>
  <c r="B50" i="12"/>
  <c r="B45" i="12"/>
  <c r="B46" i="12"/>
  <c r="B32" i="12"/>
  <c r="B34" i="12"/>
  <c r="B11" i="12"/>
  <c r="B35" i="12"/>
  <c r="B27" i="12"/>
  <c r="B9" i="12"/>
  <c r="B38" i="12"/>
  <c r="B28" i="12"/>
  <c r="B37" i="12"/>
  <c r="B33" i="12"/>
  <c r="B36" i="12"/>
  <c r="B30" i="12"/>
  <c r="I27" i="9" l="1"/>
  <c r="B60" i="9"/>
  <c r="B18" i="12" s="1"/>
  <c r="B57" i="9"/>
  <c r="B15" i="12" s="1"/>
  <c r="B59" i="9"/>
  <c r="B17" i="12" s="1"/>
  <c r="B62" i="9"/>
  <c r="B20" i="12" s="1"/>
  <c r="B58" i="9"/>
  <c r="B16" i="12" s="1"/>
  <c r="B61" i="9"/>
  <c r="B19" i="12" s="1"/>
  <c r="B76" i="16"/>
  <c r="I29" i="9"/>
  <c r="B68" i="9"/>
  <c r="B26" i="12" s="1"/>
  <c r="B64" i="9"/>
  <c r="B22" i="12" s="1"/>
  <c r="B63" i="9"/>
  <c r="B21" i="12" s="1"/>
  <c r="B65" i="9"/>
  <c r="B23" i="12" s="1"/>
  <c r="B67" i="9"/>
  <c r="B25" i="12" s="1"/>
  <c r="B66" i="9"/>
  <c r="B24" i="12" s="1"/>
  <c r="B56" i="9"/>
  <c r="B14" i="12" s="1"/>
  <c r="B55" i="9"/>
  <c r="B13" i="12" s="1"/>
  <c r="B54" i="9"/>
  <c r="B12" i="12" s="1"/>
  <c r="I25" i="9"/>
  <c r="B48" i="9"/>
  <c r="B6" i="12" s="1"/>
  <c r="I19" i="9"/>
  <c r="I41" i="9"/>
  <c r="B76" i="14"/>
  <c r="B69" i="12"/>
  <c r="B67" i="12"/>
  <c r="B70" i="12"/>
  <c r="I42" i="9" l="1"/>
  <c r="B76" i="12"/>
</calcChain>
</file>

<file path=xl/sharedStrings.xml><?xml version="1.0" encoding="utf-8"?>
<sst xmlns="http://schemas.openxmlformats.org/spreadsheetml/2006/main" count="128" uniqueCount="33">
  <si>
    <t>Basin average depth</t>
  </si>
  <si>
    <t>Incremental Duration</t>
  </si>
  <si>
    <t>Dimensionless</t>
  </si>
  <si>
    <t>depth</t>
  </si>
  <si>
    <t>Depth-area</t>
  </si>
  <si>
    <t>adjustment</t>
  </si>
  <si>
    <t>Adjusted</t>
  </si>
  <si>
    <t xml:space="preserve">dimensionless </t>
  </si>
  <si>
    <t>Incremental</t>
  </si>
  <si>
    <t>Time</t>
  </si>
  <si>
    <t>period</t>
  </si>
  <si>
    <t xml:space="preserve">Depth per </t>
  </si>
  <si>
    <t>6 hr sum</t>
  </si>
  <si>
    <t>(Table 13)</t>
  </si>
  <si>
    <t>2 hour precipitation hyetograph; 0.5 hour kernal, 50% exceedance probability for region 1 (USGS WRI 98-4100)</t>
  </si>
  <si>
    <t xml:space="preserve"> </t>
  </si>
  <si>
    <t>2 hour precipitation hyetograph; 0.5 hour kernal, 50% exceedance probability for region 3 (USGS WRI 98-4100)</t>
  </si>
  <si>
    <t>see below)</t>
  </si>
  <si>
    <t>(Figure 17 -</t>
  </si>
  <si>
    <t>2 hr sum</t>
  </si>
  <si>
    <t>5 minute</t>
  </si>
  <si>
    <t xml:space="preserve">per 5 minute </t>
  </si>
  <si>
    <t>2 hour precipitation hyetograph; 0.5 hour kernal, 50% exceedance probability for region 2 (USGS WRI 98-4100)</t>
  </si>
  <si>
    <t>(Table 14)</t>
  </si>
  <si>
    <t>(Table 15)</t>
  </si>
  <si>
    <t>inches</t>
  </si>
  <si>
    <t>Hour</t>
  </si>
  <si>
    <t>Incremental Precip Depth (in)</t>
  </si>
  <si>
    <t>TOTAL</t>
  </si>
  <si>
    <r>
      <t xml:space="preserve">Fill in all </t>
    </r>
    <r>
      <rPr>
        <b/>
        <sz val="10"/>
        <color rgb="FF00B050"/>
        <rFont val="Arial"/>
        <family val="2"/>
      </rPr>
      <t>green</t>
    </r>
    <r>
      <rPr>
        <b/>
        <sz val="10"/>
        <rFont val="Arial"/>
        <family val="2"/>
      </rPr>
      <t xml:space="preserve"> cells</t>
    </r>
  </si>
  <si>
    <t>For a</t>
  </si>
  <si>
    <t>year return period storm</t>
  </si>
  <si>
    <t>Duration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</si>
</sst>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5" x14ac:knownFonts="1">
    <font>
      <sz val="10"/>
      <name val="Arial"/>
    </font>
    <font>
      <b/>
      <sz val="10"/>
      <name val="Arial"/>
      <family val="2"/>
    </font>
    <font>
      <sz val="10"/>
      <name val="Arial"/>
      <family val="2"/>
    </font>
    <font>
      <sz val="10"/>
      <color indexed="9"/>
      <name val="Arial"/>
      <family val="2"/>
    </font>
    <font>
      <b/>
      <sz val="10"/>
      <color rgb="FF00B050"/>
      <name val="Arial"/>
      <family val="2"/>
    </font>
  </fonts>
  <fills count="3">
    <fill>
      <patternFill patternType="none"/>
    </fill>
    <fill>
      <patternFill patternType="gray125"/>
    </fill>
    <fill>
      <patternFill patternType="solid">
        <fgColor rgb="FF92D050"/>
        <bgColor indexed="64"/>
      </patternFill>
    </fill>
  </fills>
  <borders count="12">
    <border>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bottom/>
      <diagonal/>
    </border>
    <border>
      <left/>
      <right style="thick">
        <color auto="1"/>
      </right>
      <top/>
      <bottom/>
      <diagonal/>
    </border>
    <border>
      <left style="thin">
        <color auto="1"/>
      </left>
      <right style="thick">
        <color auto="1"/>
      </right>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s>
  <cellStyleXfs count="1">
    <xf numFmtId="0" fontId="0" fillId="0" borderId="0"/>
  </cellStyleXfs>
  <cellXfs count="64">
    <xf numFmtId="0" fontId="0" fillId="0" borderId="0" xfId="0"/>
    <xf numFmtId="2" fontId="0" fillId="0" borderId="0" xfId="0" applyNumberFormat="1"/>
    <xf numFmtId="2" fontId="1" fillId="0" borderId="0" xfId="0" applyNumberFormat="1" applyFont="1"/>
    <xf numFmtId="0" fontId="1" fillId="0" borderId="0" xfId="0" applyFont="1"/>
    <xf numFmtId="164" fontId="0" fillId="0" borderId="0" xfId="0" applyNumberFormat="1"/>
    <xf numFmtId="164" fontId="1" fillId="0" borderId="0" xfId="0" applyNumberFormat="1" applyFont="1"/>
    <xf numFmtId="165" fontId="0" fillId="0" borderId="0" xfId="0" applyNumberFormat="1"/>
    <xf numFmtId="164" fontId="0" fillId="0" borderId="0" xfId="0" applyNumberFormat="1" applyFill="1"/>
    <xf numFmtId="0" fontId="0" fillId="0" borderId="0" xfId="0" applyFill="1"/>
    <xf numFmtId="164" fontId="3" fillId="0" borderId="0" xfId="0" applyNumberFormat="1" applyFont="1" applyFill="1"/>
    <xf numFmtId="0" fontId="0" fillId="0" borderId="0" xfId="0" applyFill="1" applyProtection="1">
      <protection locked="0"/>
    </xf>
    <xf numFmtId="0" fontId="0" fillId="0" borderId="0" xfId="0" quotePrefix="1"/>
    <xf numFmtId="164" fontId="2" fillId="0" borderId="0" xfId="0" applyNumberFormat="1" applyFont="1"/>
    <xf numFmtId="0" fontId="2" fillId="0" borderId="0" xfId="0" applyFont="1"/>
    <xf numFmtId="164" fontId="2" fillId="0" borderId="0" xfId="0" applyNumberFormat="1" applyFont="1" applyFill="1"/>
    <xf numFmtId="164" fontId="0" fillId="0" borderId="0" xfId="0" applyNumberFormat="1" applyFill="1" applyBorder="1"/>
    <xf numFmtId="17" fontId="0" fillId="0" borderId="0" xfId="0" applyNumberFormat="1"/>
    <xf numFmtId="2" fontId="1" fillId="2" borderId="0" xfId="0" applyNumberFormat="1" applyFont="1" applyFill="1" applyProtection="1">
      <protection locked="0"/>
    </xf>
    <xf numFmtId="0" fontId="0" fillId="2" borderId="0" xfId="0" applyFill="1"/>
    <xf numFmtId="0" fontId="0" fillId="0" borderId="0" xfId="0"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64" fontId="0" fillId="0" borderId="0" xfId="0" applyNumberFormat="1" applyFill="1" applyAlignment="1">
      <alignment horizontal="center"/>
    </xf>
    <xf numFmtId="164" fontId="2" fillId="0" borderId="0" xfId="0" applyNumberFormat="1" applyFont="1" applyFill="1" applyAlignment="1">
      <alignment horizontal="center"/>
    </xf>
    <xf numFmtId="0" fontId="2" fillId="0" borderId="0" xfId="0" applyFont="1" applyAlignment="1">
      <alignment horizontal="center"/>
    </xf>
    <xf numFmtId="165" fontId="2" fillId="0" borderId="0" xfId="0" applyNumberFormat="1" applyFont="1" applyAlignment="1">
      <alignment horizontal="center"/>
    </xf>
    <xf numFmtId="164" fontId="1" fillId="0" borderId="0" xfId="0" applyNumberFormat="1" applyFont="1" applyFill="1"/>
    <xf numFmtId="0" fontId="2" fillId="0" borderId="0" xfId="0" applyFont="1" applyFill="1"/>
    <xf numFmtId="165" fontId="2" fillId="0" borderId="0" xfId="0" applyNumberFormat="1" applyFont="1" applyFill="1"/>
    <xf numFmtId="164" fontId="1" fillId="0" borderId="4" xfId="0" applyNumberFormat="1" applyFont="1" applyFill="1" applyBorder="1"/>
    <xf numFmtId="164" fontId="0" fillId="0" borderId="1" xfId="0" applyNumberFormat="1" applyFill="1" applyBorder="1"/>
    <xf numFmtId="164" fontId="2" fillId="0" borderId="2" xfId="0" applyNumberFormat="1" applyFont="1" applyBorder="1" applyAlignment="1">
      <alignment horizontal="center" wrapText="1"/>
    </xf>
    <xf numFmtId="0" fontId="2" fillId="0" borderId="3" xfId="0" applyFont="1" applyBorder="1" applyAlignment="1">
      <alignment horizontal="center" wrapText="1"/>
    </xf>
    <xf numFmtId="0" fontId="2" fillId="0" borderId="5" xfId="0" applyFont="1" applyBorder="1" applyAlignment="1">
      <alignment horizontal="center" wrapText="1"/>
    </xf>
    <xf numFmtId="164" fontId="2" fillId="0" borderId="6" xfId="0" applyNumberFormat="1" applyFont="1" applyBorder="1" applyAlignment="1">
      <alignment horizontal="center" wrapText="1"/>
    </xf>
    <xf numFmtId="0" fontId="0" fillId="0" borderId="7" xfId="0" applyFill="1" applyBorder="1"/>
    <xf numFmtId="0" fontId="0" fillId="0" borderId="8" xfId="0" applyFill="1" applyBorder="1"/>
    <xf numFmtId="164" fontId="0" fillId="0" borderId="7" xfId="0" applyNumberFormat="1" applyFill="1" applyBorder="1"/>
    <xf numFmtId="164" fontId="2" fillId="0" borderId="8" xfId="0" applyNumberFormat="1" applyFont="1" applyFill="1" applyBorder="1"/>
    <xf numFmtId="164" fontId="0" fillId="0" borderId="8" xfId="0" applyNumberFormat="1" applyFill="1" applyBorder="1"/>
    <xf numFmtId="0" fontId="0" fillId="0" borderId="9" xfId="0" applyFill="1" applyBorder="1"/>
    <xf numFmtId="164" fontId="0" fillId="0" borderId="9" xfId="0" applyNumberFormat="1" applyFill="1" applyBorder="1"/>
    <xf numFmtId="0" fontId="2" fillId="0" borderId="0" xfId="0" applyFont="1" applyBorder="1"/>
    <xf numFmtId="0" fontId="0" fillId="0" borderId="0" xfId="0" applyBorder="1"/>
    <xf numFmtId="0" fontId="1" fillId="0" borderId="0" xfId="0" applyFont="1" applyFill="1"/>
    <xf numFmtId="0" fontId="2" fillId="0" borderId="4" xfId="0" applyFont="1" applyBorder="1" applyAlignment="1">
      <alignment horizontal="center" wrapText="1"/>
    </xf>
    <xf numFmtId="164" fontId="2" fillId="0" borderId="4" xfId="0" applyNumberFormat="1" applyFont="1" applyBorder="1" applyAlignment="1">
      <alignment horizontal="center" wrapText="1"/>
    </xf>
    <xf numFmtId="0" fontId="0" fillId="0" borderId="4" xfId="0" applyBorder="1"/>
    <xf numFmtId="164" fontId="0" fillId="0" borderId="4" xfId="0" applyNumberFormat="1" applyBorder="1"/>
    <xf numFmtId="164" fontId="0" fillId="0" borderId="4" xfId="0" applyNumberFormat="1" applyFill="1" applyBorder="1"/>
    <xf numFmtId="164" fontId="2" fillId="0" borderId="4" xfId="0" applyNumberFormat="1" applyFont="1" applyFill="1" applyBorder="1"/>
    <xf numFmtId="0" fontId="1" fillId="0" borderId="0" xfId="0" applyFont="1" applyFill="1" applyAlignment="1">
      <alignment horizontal="right"/>
    </xf>
    <xf numFmtId="164" fontId="0" fillId="2" borderId="0" xfId="0" applyNumberFormat="1" applyFill="1"/>
    <xf numFmtId="2" fontId="1" fillId="0" borderId="0" xfId="0" applyNumberFormat="1" applyFont="1" applyFill="1" applyProtection="1">
      <protection locked="0"/>
    </xf>
    <xf numFmtId="0" fontId="0" fillId="0" borderId="7" xfId="0" applyBorder="1"/>
    <xf numFmtId="164" fontId="0" fillId="0" borderId="9" xfId="0" applyNumberFormat="1" applyBorder="1"/>
    <xf numFmtId="0" fontId="0" fillId="0" borderId="9" xfId="0" applyBorder="1"/>
    <xf numFmtId="164" fontId="2" fillId="0" borderId="9" xfId="0" applyNumberFormat="1" applyFont="1" applyFill="1" applyBorder="1"/>
    <xf numFmtId="164" fontId="0" fillId="0" borderId="7" xfId="0" applyNumberFormat="1" applyBorder="1"/>
    <xf numFmtId="2" fontId="1" fillId="0" borderId="0" xfId="0" applyNumberFormat="1" applyFont="1" applyFill="1"/>
    <xf numFmtId="0" fontId="0" fillId="0" borderId="10" xfId="0" applyBorder="1"/>
    <xf numFmtId="164" fontId="0" fillId="0" borderId="11" xfId="0" applyNumberFormat="1" applyBorder="1"/>
    <xf numFmtId="0" fontId="0" fillId="0" borderId="11" xfId="0" applyBorder="1"/>
    <xf numFmtId="164" fontId="0" fillId="0" borderId="10" xfId="0" applyNumberFormat="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solidFill>
                  <a:schemeClr val="tx1"/>
                </a:solidFill>
              </a:rPr>
              <a:t>___</a:t>
            </a:r>
            <a:r>
              <a:rPr lang="en-US"/>
              <a:t>-year hyetograph 2 hour storm
50% exceedance probability</a:t>
            </a:r>
          </a:p>
        </c:rich>
      </c:tx>
      <c:layout>
        <c:manualLayout>
          <c:xMode val="edge"/>
          <c:yMode val="edge"/>
          <c:x val="0.3835103121380532"/>
          <c:y val="8.0857599017969128E-2"/>
        </c:manualLayout>
      </c:layout>
      <c:overlay val="0"/>
      <c:spPr>
        <a:noFill/>
        <a:ln w="25400">
          <a:noFill/>
        </a:ln>
      </c:spPr>
    </c:title>
    <c:autoTitleDeleted val="0"/>
    <c:plotArea>
      <c:layout>
        <c:manualLayout>
          <c:layoutTarget val="inner"/>
          <c:xMode val="edge"/>
          <c:yMode val="edge"/>
          <c:x val="0.16698292220113853"/>
          <c:y val="0.2647062625032493"/>
          <c:w val="0.80645161290322598"/>
          <c:h val="0.5264713443120177"/>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'Region 1 2-hr hyetograph plot'!$A$2:$A$74</c:f>
              <c:numCache>
                <c:formatCode>0.000</c:formatCode>
                <c:ptCount val="73"/>
                <c:pt idx="0" formatCode="General">
                  <c:v>0</c:v>
                </c:pt>
                <c:pt idx="1">
                  <c:v>8.3333333333333329E-2</c:v>
                </c:pt>
                <c:pt idx="2">
                  <c:v>0.16666666666666666</c:v>
                </c:pt>
                <c:pt idx="3">
                  <c:v>0.25</c:v>
                </c:pt>
                <c:pt idx="4">
                  <c:v>0.33333333333333331</c:v>
                </c:pt>
                <c:pt idx="5">
                  <c:v>0.41666666666666663</c:v>
                </c:pt>
                <c:pt idx="6">
                  <c:v>0.49999999999999994</c:v>
                </c:pt>
                <c:pt idx="7">
                  <c:v>0.58333333333333326</c:v>
                </c:pt>
                <c:pt idx="8">
                  <c:v>0.66666666666666663</c:v>
                </c:pt>
                <c:pt idx="9">
                  <c:v>0.75</c:v>
                </c:pt>
                <c:pt idx="10">
                  <c:v>0.83333333333333337</c:v>
                </c:pt>
                <c:pt idx="11">
                  <c:v>0.91666666666666674</c:v>
                </c:pt>
                <c:pt idx="12">
                  <c:v>1</c:v>
                </c:pt>
                <c:pt idx="13">
                  <c:v>1.0833333333333333</c:v>
                </c:pt>
                <c:pt idx="14">
                  <c:v>1.1666666666666665</c:v>
                </c:pt>
                <c:pt idx="15">
                  <c:v>1.2499999999999998</c:v>
                </c:pt>
                <c:pt idx="16">
                  <c:v>1.333333333333333</c:v>
                </c:pt>
                <c:pt idx="17">
                  <c:v>1.4166666666666663</c:v>
                </c:pt>
                <c:pt idx="18">
                  <c:v>1.4999999999999996</c:v>
                </c:pt>
                <c:pt idx="19">
                  <c:v>1.5833333333333328</c:v>
                </c:pt>
                <c:pt idx="20">
                  <c:v>1.6666666666666661</c:v>
                </c:pt>
                <c:pt idx="21">
                  <c:v>1.7499999999999993</c:v>
                </c:pt>
                <c:pt idx="22">
                  <c:v>1.8333333333333326</c:v>
                </c:pt>
                <c:pt idx="23">
                  <c:v>1.9166666666666659</c:v>
                </c:pt>
                <c:pt idx="24">
                  <c:v>1.9999999999999991</c:v>
                </c:pt>
                <c:pt idx="25">
                  <c:v>2.0833333333333326</c:v>
                </c:pt>
                <c:pt idx="26">
                  <c:v>2.1666666666666661</c:v>
                </c:pt>
                <c:pt idx="27">
                  <c:v>2.2499999999999996</c:v>
                </c:pt>
                <c:pt idx="28">
                  <c:v>2.333333333333333</c:v>
                </c:pt>
                <c:pt idx="29">
                  <c:v>2.4166666666666665</c:v>
                </c:pt>
                <c:pt idx="30">
                  <c:v>2.5</c:v>
                </c:pt>
                <c:pt idx="31">
                  <c:v>2.5833333333333335</c:v>
                </c:pt>
                <c:pt idx="32">
                  <c:v>2.666666666666667</c:v>
                </c:pt>
                <c:pt idx="33">
                  <c:v>2.7500000000000004</c:v>
                </c:pt>
                <c:pt idx="34">
                  <c:v>2.8333333333333339</c:v>
                </c:pt>
                <c:pt idx="35">
                  <c:v>2.9166666666666674</c:v>
                </c:pt>
                <c:pt idx="36">
                  <c:v>3.0000000000000009</c:v>
                </c:pt>
                <c:pt idx="37">
                  <c:v>3.0833333333333344</c:v>
                </c:pt>
                <c:pt idx="38">
                  <c:v>3.1666666666666679</c:v>
                </c:pt>
                <c:pt idx="39">
                  <c:v>3.2500000000000013</c:v>
                </c:pt>
                <c:pt idx="40">
                  <c:v>3.3333333333333348</c:v>
                </c:pt>
                <c:pt idx="41">
                  <c:v>3.4166666666666683</c:v>
                </c:pt>
                <c:pt idx="42">
                  <c:v>3.5000000000000018</c:v>
                </c:pt>
                <c:pt idx="43">
                  <c:v>3.5833333333333353</c:v>
                </c:pt>
                <c:pt idx="44">
                  <c:v>3.6666666666666687</c:v>
                </c:pt>
                <c:pt idx="45">
                  <c:v>3.7500000000000022</c:v>
                </c:pt>
                <c:pt idx="46">
                  <c:v>3.8333333333333357</c:v>
                </c:pt>
                <c:pt idx="47">
                  <c:v>3.9166666666666692</c:v>
                </c:pt>
                <c:pt idx="48">
                  <c:v>4.0000000000000027</c:v>
                </c:pt>
                <c:pt idx="49">
                  <c:v>4.0833333333333357</c:v>
                </c:pt>
                <c:pt idx="50">
                  <c:v>4.1666666666666687</c:v>
                </c:pt>
                <c:pt idx="51">
                  <c:v>4.2500000000000018</c:v>
                </c:pt>
                <c:pt idx="52">
                  <c:v>4.3333333333333348</c:v>
                </c:pt>
                <c:pt idx="53">
                  <c:v>4.4166666666666679</c:v>
                </c:pt>
                <c:pt idx="54">
                  <c:v>4.5000000000000009</c:v>
                </c:pt>
                <c:pt idx="55">
                  <c:v>4.5833333333333339</c:v>
                </c:pt>
                <c:pt idx="56">
                  <c:v>4.666666666666667</c:v>
                </c:pt>
                <c:pt idx="57">
                  <c:v>4.75</c:v>
                </c:pt>
                <c:pt idx="58">
                  <c:v>4.833333333333333</c:v>
                </c:pt>
                <c:pt idx="59">
                  <c:v>4.9166666666666661</c:v>
                </c:pt>
                <c:pt idx="60">
                  <c:v>4.9999999999999991</c:v>
                </c:pt>
                <c:pt idx="61">
                  <c:v>5.0833333333333321</c:v>
                </c:pt>
                <c:pt idx="62">
                  <c:v>5.1666666666666652</c:v>
                </c:pt>
                <c:pt idx="63">
                  <c:v>5.2499999999999982</c:v>
                </c:pt>
                <c:pt idx="64">
                  <c:v>5.3333333333333313</c:v>
                </c:pt>
                <c:pt idx="65">
                  <c:v>5.4166666666666643</c:v>
                </c:pt>
                <c:pt idx="66">
                  <c:v>5.4999999999999973</c:v>
                </c:pt>
                <c:pt idx="67">
                  <c:v>5.5833333333333304</c:v>
                </c:pt>
                <c:pt idx="68">
                  <c:v>5.6666666666666634</c:v>
                </c:pt>
                <c:pt idx="69">
                  <c:v>5.7499999999999964</c:v>
                </c:pt>
                <c:pt idx="70">
                  <c:v>5.8333333333333295</c:v>
                </c:pt>
                <c:pt idx="71">
                  <c:v>5.9166666666666625</c:v>
                </c:pt>
                <c:pt idx="72">
                  <c:v>5.9999999999999956</c:v>
                </c:pt>
              </c:numCache>
            </c:numRef>
          </c:cat>
          <c:val>
            <c:numRef>
              <c:f>'Region 1 2-hr hyetograph plot'!$B$2:$B$74</c:f>
              <c:numCache>
                <c:formatCode>0.000</c:formatCode>
                <c:ptCount val="73"/>
                <c:pt idx="0">
                  <c:v>0</c:v>
                </c:pt>
                <c:pt idx="1">
                  <c:v>0.32500000000000007</c:v>
                </c:pt>
                <c:pt idx="2">
                  <c:v>1.3505402160864346</c:v>
                </c:pt>
                <c:pt idx="3">
                  <c:v>0.85125448028673811</c:v>
                </c:pt>
                <c:pt idx="4">
                  <c:v>0.66265060240963836</c:v>
                </c:pt>
                <c:pt idx="5">
                  <c:v>0.32500000000000007</c:v>
                </c:pt>
                <c:pt idx="6">
                  <c:v>0.32500000000000007</c:v>
                </c:pt>
                <c:pt idx="7">
                  <c:v>0.13499999999999993</c:v>
                </c:pt>
                <c:pt idx="8">
                  <c:v>0.13499999999999993</c:v>
                </c:pt>
                <c:pt idx="9">
                  <c:v>0.13499999999999993</c:v>
                </c:pt>
                <c:pt idx="10">
                  <c:v>8.8333333333333403E-2</c:v>
                </c:pt>
                <c:pt idx="11">
                  <c:v>8.8333333333333403E-2</c:v>
                </c:pt>
                <c:pt idx="12">
                  <c:v>8.8333333333333403E-2</c:v>
                </c:pt>
                <c:pt idx="13">
                  <c:v>5.4166666666666627E-2</c:v>
                </c:pt>
                <c:pt idx="14">
                  <c:v>5.4166666666666627E-2</c:v>
                </c:pt>
                <c:pt idx="15">
                  <c:v>5.4166666666666627E-2</c:v>
                </c:pt>
                <c:pt idx="16">
                  <c:v>5.4166666666666627E-2</c:v>
                </c:pt>
                <c:pt idx="17">
                  <c:v>5.4166666666666627E-2</c:v>
                </c:pt>
                <c:pt idx="18">
                  <c:v>5.4166666666666627E-2</c:v>
                </c:pt>
                <c:pt idx="19">
                  <c:v>2.7500000000000024E-2</c:v>
                </c:pt>
                <c:pt idx="20">
                  <c:v>2.7500000000000024E-2</c:v>
                </c:pt>
                <c:pt idx="21">
                  <c:v>2.7500000000000024E-2</c:v>
                </c:pt>
                <c:pt idx="22">
                  <c:v>2.7500000000000024E-2</c:v>
                </c:pt>
                <c:pt idx="23">
                  <c:v>2.7500000000000024E-2</c:v>
                </c:pt>
                <c:pt idx="24">
                  <c:v>2.7500000000000024E-2</c:v>
                </c:pt>
                <c:pt idx="25">
                  <c:v>1.3333333333333346E-2</c:v>
                </c:pt>
                <c:pt idx="26">
                  <c:v>1.3333333333333346E-2</c:v>
                </c:pt>
                <c:pt idx="27">
                  <c:v>1.3333333333333346E-2</c:v>
                </c:pt>
                <c:pt idx="28">
                  <c:v>1.3333333333333346E-2</c:v>
                </c:pt>
                <c:pt idx="29">
                  <c:v>1.3333333333333346E-2</c:v>
                </c:pt>
                <c:pt idx="30">
                  <c:v>1.3333333333333346E-2</c:v>
                </c:pt>
                <c:pt idx="31">
                  <c:v>1.3333333333333346E-2</c:v>
                </c:pt>
                <c:pt idx="32">
                  <c:v>1.3333333333333346E-2</c:v>
                </c:pt>
                <c:pt idx="33">
                  <c:v>1.3333333333333346E-2</c:v>
                </c:pt>
                <c:pt idx="34">
                  <c:v>1.3333333333333346E-2</c:v>
                </c:pt>
                <c:pt idx="35">
                  <c:v>1.3333333333333346E-2</c:v>
                </c:pt>
                <c:pt idx="36">
                  <c:v>1.3333333333333346E-2</c:v>
                </c:pt>
                <c:pt idx="37">
                  <c:v>3.7499999999999574E-3</c:v>
                </c:pt>
                <c:pt idx="38">
                  <c:v>3.7499999999999574E-3</c:v>
                </c:pt>
                <c:pt idx="39">
                  <c:v>3.7499999999999574E-3</c:v>
                </c:pt>
                <c:pt idx="40">
                  <c:v>3.7499999999999574E-3</c:v>
                </c:pt>
                <c:pt idx="41">
                  <c:v>3.7499999999999574E-3</c:v>
                </c:pt>
                <c:pt idx="42">
                  <c:v>3.7499999999999574E-3</c:v>
                </c:pt>
                <c:pt idx="43">
                  <c:v>3.7499999999999574E-3</c:v>
                </c:pt>
                <c:pt idx="44">
                  <c:v>3.7499999999999574E-3</c:v>
                </c:pt>
                <c:pt idx="45">
                  <c:v>3.7499999999999574E-3</c:v>
                </c:pt>
                <c:pt idx="46">
                  <c:v>3.7499999999999574E-3</c:v>
                </c:pt>
                <c:pt idx="47">
                  <c:v>3.7499999999999574E-3</c:v>
                </c:pt>
                <c:pt idx="48">
                  <c:v>3.7499999999999574E-3</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xmlns:c16r2="http://schemas.microsoft.com/office/drawing/2015/06/chart">
            <c:ext xmlns:c16="http://schemas.microsoft.com/office/drawing/2014/chart" uri="{C3380CC4-5D6E-409C-BE32-E72D297353CC}">
              <c16:uniqueId val="{00000000-A468-4E3F-AE52-6B10C3B80BCF}"/>
            </c:ext>
          </c:extLst>
        </c:ser>
        <c:dLbls>
          <c:showLegendKey val="0"/>
          <c:showVal val="0"/>
          <c:showCatName val="0"/>
          <c:showSerName val="0"/>
          <c:showPercent val="0"/>
          <c:showBubbleSize val="0"/>
        </c:dLbls>
        <c:gapWidth val="150"/>
        <c:axId val="44869120"/>
        <c:axId val="45791424"/>
      </c:barChart>
      <c:catAx>
        <c:axId val="4486912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US"/>
                  <a:t>Time (hours)</a:t>
                </a:r>
              </a:p>
            </c:rich>
          </c:tx>
          <c:layout>
            <c:manualLayout>
              <c:xMode val="edge"/>
              <c:yMode val="edge"/>
              <c:x val="0.48197343453510438"/>
              <c:y val="0.8852953527867839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5791424"/>
        <c:crosses val="autoZero"/>
        <c:auto val="1"/>
        <c:lblAlgn val="ctr"/>
        <c:lblOffset val="100"/>
        <c:tickLblSkip val="8"/>
        <c:tickMarkSkip val="1"/>
        <c:noMultiLvlLbl val="0"/>
      </c:catAx>
      <c:valAx>
        <c:axId val="45791424"/>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Incremental precip (inches)</a:t>
                </a:r>
              </a:p>
            </c:rich>
          </c:tx>
          <c:layout>
            <c:manualLayout>
              <c:xMode val="edge"/>
              <c:yMode val="edge"/>
              <c:x val="3.0360531309297913E-2"/>
              <c:y val="0.23823560290257834"/>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486912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___-year hyetograph 2 hour storm
50% exceedance probability</a:t>
            </a:r>
          </a:p>
        </c:rich>
      </c:tx>
      <c:layout>
        <c:manualLayout>
          <c:xMode val="edge"/>
          <c:yMode val="edge"/>
          <c:x val="0.24288424714857221"/>
          <c:y val="3.5294117647058823E-2"/>
        </c:manualLayout>
      </c:layout>
      <c:overlay val="0"/>
      <c:spPr>
        <a:noFill/>
        <a:ln w="25400">
          <a:noFill/>
        </a:ln>
      </c:spPr>
    </c:title>
    <c:autoTitleDeleted val="0"/>
    <c:plotArea>
      <c:layout>
        <c:manualLayout>
          <c:layoutTarget val="inner"/>
          <c:xMode val="edge"/>
          <c:yMode val="edge"/>
          <c:x val="0.16698292220113853"/>
          <c:y val="0.2647062625032493"/>
          <c:w val="0.80645161290322598"/>
          <c:h val="0.5264713443120177"/>
        </c:manualLayout>
      </c:layout>
      <c:barChart>
        <c:barDir val="col"/>
        <c:grouping val="clustered"/>
        <c:varyColors val="0"/>
        <c:ser>
          <c:idx val="0"/>
          <c:order val="0"/>
          <c:spPr>
            <a:solidFill>
              <a:srgbClr val="9999FF"/>
            </a:solidFill>
            <a:ln w="12700">
              <a:solidFill>
                <a:srgbClr val="000000"/>
              </a:solidFill>
              <a:prstDash val="solid"/>
            </a:ln>
          </c:spPr>
          <c:invertIfNegative val="0"/>
          <c:cat>
            <c:numLit>
              <c:formatCode>General</c:formatCode>
              <c:ptCount val="73"/>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numLit>
          </c:cat>
          <c:val>
            <c:numRef>
              <c:f>'Region 2 2-hr hyetograph plot'!$B$2:$B$74</c:f>
              <c:numCache>
                <c:formatCode>0.000</c:formatCode>
                <c:ptCount val="73"/>
                <c:pt idx="1">
                  <c:v>0.13333333333333344</c:v>
                </c:pt>
                <c:pt idx="2">
                  <c:v>0.25999999999999984</c:v>
                </c:pt>
                <c:pt idx="3">
                  <c:v>1.5456182472989193</c:v>
                </c:pt>
                <c:pt idx="4">
                  <c:v>0.98566308243727585</c:v>
                </c:pt>
                <c:pt idx="5">
                  <c:v>0.76807228915662673</c:v>
                </c:pt>
                <c:pt idx="6">
                  <c:v>0.25999999999999984</c:v>
                </c:pt>
                <c:pt idx="7">
                  <c:v>0.25999999999999984</c:v>
                </c:pt>
                <c:pt idx="8">
                  <c:v>0.13333333333333344</c:v>
                </c:pt>
                <c:pt idx="9">
                  <c:v>0.13333333333333344</c:v>
                </c:pt>
                <c:pt idx="10">
                  <c:v>2.3333333333333352E-2</c:v>
                </c:pt>
                <c:pt idx="11">
                  <c:v>2.3333333333333352E-2</c:v>
                </c:pt>
                <c:pt idx="12">
                  <c:v>2.3333333333333352E-2</c:v>
                </c:pt>
                <c:pt idx="13">
                  <c:v>4.9166666666666622E-2</c:v>
                </c:pt>
                <c:pt idx="14">
                  <c:v>4.9166666666666622E-2</c:v>
                </c:pt>
                <c:pt idx="15">
                  <c:v>4.9166666666666622E-2</c:v>
                </c:pt>
                <c:pt idx="16">
                  <c:v>4.9166666666666622E-2</c:v>
                </c:pt>
                <c:pt idx="17">
                  <c:v>4.9166666666666622E-2</c:v>
                </c:pt>
                <c:pt idx="18">
                  <c:v>4.9166666666666622E-2</c:v>
                </c:pt>
                <c:pt idx="19">
                  <c:v>2.5833333333333354E-2</c:v>
                </c:pt>
                <c:pt idx="20">
                  <c:v>2.5833333333333354E-2</c:v>
                </c:pt>
                <c:pt idx="21">
                  <c:v>2.5833333333333354E-2</c:v>
                </c:pt>
                <c:pt idx="22">
                  <c:v>2.5833333333333354E-2</c:v>
                </c:pt>
                <c:pt idx="23">
                  <c:v>2.5833333333333354E-2</c:v>
                </c:pt>
                <c:pt idx="24">
                  <c:v>2.5833333333333354E-2</c:v>
                </c:pt>
                <c:pt idx="25">
                  <c:v>7.5000000000000067E-3</c:v>
                </c:pt>
                <c:pt idx="26">
                  <c:v>7.5000000000000067E-3</c:v>
                </c:pt>
                <c:pt idx="27">
                  <c:v>7.5000000000000067E-3</c:v>
                </c:pt>
                <c:pt idx="28">
                  <c:v>7.5000000000000067E-3</c:v>
                </c:pt>
                <c:pt idx="29">
                  <c:v>7.5000000000000067E-3</c:v>
                </c:pt>
                <c:pt idx="30">
                  <c:v>7.5000000000000067E-3</c:v>
                </c:pt>
                <c:pt idx="31">
                  <c:v>7.5000000000000067E-3</c:v>
                </c:pt>
                <c:pt idx="32">
                  <c:v>7.5000000000000067E-3</c:v>
                </c:pt>
                <c:pt idx="33">
                  <c:v>7.5000000000000067E-3</c:v>
                </c:pt>
                <c:pt idx="34">
                  <c:v>7.5000000000000067E-3</c:v>
                </c:pt>
                <c:pt idx="35">
                  <c:v>7.5000000000000067E-3</c:v>
                </c:pt>
                <c:pt idx="36">
                  <c:v>7.5000000000000067E-3</c:v>
                </c:pt>
                <c:pt idx="37">
                  <c:v>7.5000000000000067E-3</c:v>
                </c:pt>
                <c:pt idx="38">
                  <c:v>7.5000000000000067E-3</c:v>
                </c:pt>
                <c:pt idx="39">
                  <c:v>7.5000000000000067E-3</c:v>
                </c:pt>
                <c:pt idx="40">
                  <c:v>7.5000000000000067E-3</c:v>
                </c:pt>
                <c:pt idx="41">
                  <c:v>7.5000000000000067E-3</c:v>
                </c:pt>
                <c:pt idx="42">
                  <c:v>7.5000000000000067E-3</c:v>
                </c:pt>
                <c:pt idx="43">
                  <c:v>7.5000000000000067E-3</c:v>
                </c:pt>
                <c:pt idx="44">
                  <c:v>7.5000000000000067E-3</c:v>
                </c:pt>
                <c:pt idx="45">
                  <c:v>7.5000000000000067E-3</c:v>
                </c:pt>
                <c:pt idx="46">
                  <c:v>7.5000000000000067E-3</c:v>
                </c:pt>
                <c:pt idx="47">
                  <c:v>7.5000000000000067E-3</c:v>
                </c:pt>
                <c:pt idx="48">
                  <c:v>7.5000000000000067E-3</c:v>
                </c:pt>
                <c:pt idx="49">
                  <c:v>6.6666666666666732E-3</c:v>
                </c:pt>
                <c:pt idx="50">
                  <c:v>6.6666666666666732E-3</c:v>
                </c:pt>
                <c:pt idx="51">
                  <c:v>6.6666666666666732E-3</c:v>
                </c:pt>
                <c:pt idx="52">
                  <c:v>6.6666666666666732E-3</c:v>
                </c:pt>
                <c:pt idx="53">
                  <c:v>6.6666666666666732E-3</c:v>
                </c:pt>
                <c:pt idx="54">
                  <c:v>6.6666666666666732E-3</c:v>
                </c:pt>
                <c:pt idx="55">
                  <c:v>6.6666666666666732E-3</c:v>
                </c:pt>
                <c:pt idx="56">
                  <c:v>6.6666666666666732E-3</c:v>
                </c:pt>
                <c:pt idx="57">
                  <c:v>6.6666666666666732E-3</c:v>
                </c:pt>
                <c:pt idx="58">
                  <c:v>6.6666666666666732E-3</c:v>
                </c:pt>
                <c:pt idx="59">
                  <c:v>6.6666666666666732E-3</c:v>
                </c:pt>
                <c:pt idx="60">
                  <c:v>6.6666666666666732E-3</c:v>
                </c:pt>
                <c:pt idx="61">
                  <c:v>6.2499999999999587E-3</c:v>
                </c:pt>
                <c:pt idx="62">
                  <c:v>6.2499999999999587E-3</c:v>
                </c:pt>
                <c:pt idx="63">
                  <c:v>6.2499999999999587E-3</c:v>
                </c:pt>
                <c:pt idx="64">
                  <c:v>6.2499999999999587E-3</c:v>
                </c:pt>
                <c:pt idx="65">
                  <c:v>6.2499999999999587E-3</c:v>
                </c:pt>
                <c:pt idx="66">
                  <c:v>6.2499999999999587E-3</c:v>
                </c:pt>
                <c:pt idx="67">
                  <c:v>6.2499999999999587E-3</c:v>
                </c:pt>
                <c:pt idx="68">
                  <c:v>6.2499999999999587E-3</c:v>
                </c:pt>
                <c:pt idx="69">
                  <c:v>6.2499999999999587E-3</c:v>
                </c:pt>
                <c:pt idx="70">
                  <c:v>6.2499999999999587E-3</c:v>
                </c:pt>
                <c:pt idx="71">
                  <c:v>6.2499999999999587E-3</c:v>
                </c:pt>
                <c:pt idx="72">
                  <c:v>6.2499999999999587E-3</c:v>
                </c:pt>
              </c:numCache>
            </c:numRef>
          </c:val>
          <c:extLst xmlns:c16r2="http://schemas.microsoft.com/office/drawing/2015/06/chart">
            <c:ext xmlns:c16="http://schemas.microsoft.com/office/drawing/2014/chart" uri="{C3380CC4-5D6E-409C-BE32-E72D297353CC}">
              <c16:uniqueId val="{00000000-F116-49D0-BF8B-6DBA365F370A}"/>
            </c:ext>
          </c:extLst>
        </c:ser>
        <c:dLbls>
          <c:showLegendKey val="0"/>
          <c:showVal val="0"/>
          <c:showCatName val="0"/>
          <c:showSerName val="0"/>
          <c:showPercent val="0"/>
          <c:showBubbleSize val="0"/>
        </c:dLbls>
        <c:gapWidth val="150"/>
        <c:axId val="46407680"/>
        <c:axId val="45797312"/>
      </c:barChart>
      <c:catAx>
        <c:axId val="4640768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US"/>
                  <a:t>Time (hours)</a:t>
                </a:r>
              </a:p>
            </c:rich>
          </c:tx>
          <c:layout>
            <c:manualLayout>
              <c:xMode val="edge"/>
              <c:yMode val="edge"/>
              <c:x val="0.48197336768630133"/>
              <c:y val="0.8852953527867839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5797312"/>
        <c:crosses val="autoZero"/>
        <c:auto val="1"/>
        <c:lblAlgn val="ctr"/>
        <c:lblOffset val="100"/>
        <c:tickLblSkip val="8"/>
        <c:tickMarkSkip val="1"/>
        <c:noMultiLvlLbl val="0"/>
      </c:catAx>
      <c:valAx>
        <c:axId val="45797312"/>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Incremental precip (inches)</a:t>
                </a:r>
              </a:p>
            </c:rich>
          </c:tx>
          <c:layout>
            <c:manualLayout>
              <c:xMode val="edge"/>
              <c:yMode val="edge"/>
              <c:x val="3.0360487076010322E-2"/>
              <c:y val="0.23823560290257834"/>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64076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___-year hyetograph 2-hour storm
50% exceedance probability</a:t>
            </a:r>
          </a:p>
        </c:rich>
      </c:tx>
      <c:layout>
        <c:manualLayout>
          <c:xMode val="edge"/>
          <c:yMode val="edge"/>
          <c:x val="0.24288417436192569"/>
          <c:y val="3.5294117647058823E-2"/>
        </c:manualLayout>
      </c:layout>
      <c:overlay val="0"/>
      <c:spPr>
        <a:noFill/>
        <a:ln w="25400">
          <a:noFill/>
        </a:ln>
      </c:spPr>
    </c:title>
    <c:autoTitleDeleted val="0"/>
    <c:plotArea>
      <c:layout>
        <c:manualLayout>
          <c:layoutTarget val="inner"/>
          <c:xMode val="edge"/>
          <c:yMode val="edge"/>
          <c:x val="0.16698292220113853"/>
          <c:y val="0.2647062625032493"/>
          <c:w val="0.80645161290322598"/>
          <c:h val="0.5264713443120177"/>
        </c:manualLayout>
      </c:layout>
      <c:barChart>
        <c:barDir val="col"/>
        <c:grouping val="clustered"/>
        <c:varyColors val="0"/>
        <c:ser>
          <c:idx val="0"/>
          <c:order val="0"/>
          <c:spPr>
            <a:solidFill>
              <a:srgbClr val="9999FF"/>
            </a:solidFill>
            <a:ln w="12700">
              <a:solidFill>
                <a:srgbClr val="000000"/>
              </a:solidFill>
              <a:prstDash val="solid"/>
            </a:ln>
          </c:spPr>
          <c:invertIfNegative val="0"/>
          <c:cat>
            <c:numLit>
              <c:formatCode>General</c:formatCode>
              <c:ptCount val="73"/>
              <c:pt idx="0">
                <c:v>0</c:v>
              </c:pt>
              <c:pt idx="1">
                <c:v>0.25</c:v>
              </c:pt>
              <c:pt idx="2">
                <c:v>0.5</c:v>
              </c:pt>
              <c:pt idx="3">
                <c:v>0.75</c:v>
              </c:pt>
              <c:pt idx="4">
                <c:v>1</c:v>
              </c:pt>
              <c:pt idx="5">
                <c:v>1.25</c:v>
              </c:pt>
              <c:pt idx="6">
                <c:v>1.5</c:v>
              </c:pt>
              <c:pt idx="7">
                <c:v>1.75</c:v>
              </c:pt>
              <c:pt idx="8">
                <c:v>2</c:v>
              </c:pt>
              <c:pt idx="9">
                <c:v>2.25</c:v>
              </c:pt>
              <c:pt idx="10">
                <c:v>2.5</c:v>
              </c:pt>
              <c:pt idx="11">
                <c:v>2.75</c:v>
              </c:pt>
              <c:pt idx="12">
                <c:v>3</c:v>
              </c:pt>
              <c:pt idx="13">
                <c:v>3.25</c:v>
              </c:pt>
              <c:pt idx="14">
                <c:v>3.5</c:v>
              </c:pt>
              <c:pt idx="15">
                <c:v>3.75</c:v>
              </c:pt>
              <c:pt idx="16">
                <c:v>4</c:v>
              </c:pt>
              <c:pt idx="17">
                <c:v>4.25</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8.75</c:v>
              </c:pt>
              <c:pt idx="36">
                <c:v>9</c:v>
              </c:pt>
              <c:pt idx="37">
                <c:v>9.25</c:v>
              </c:pt>
              <c:pt idx="38">
                <c:v>9.5</c:v>
              </c:pt>
              <c:pt idx="39">
                <c:v>9.75</c:v>
              </c:pt>
              <c:pt idx="40">
                <c:v>10</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numLit>
          </c:cat>
          <c:val>
            <c:numRef>
              <c:f>'Region 3 2-hr hyetograph plot'!$B$2:$B$74</c:f>
              <c:numCache>
                <c:formatCode>0.000</c:formatCode>
                <c:ptCount val="73"/>
                <c:pt idx="0">
                  <c:v>0</c:v>
                </c:pt>
                <c:pt idx="1">
                  <c:v>4.8333333333333284E-2</c:v>
                </c:pt>
                <c:pt idx="2">
                  <c:v>4.8333333333333284E-2</c:v>
                </c:pt>
                <c:pt idx="3">
                  <c:v>7.0000000000000062E-2</c:v>
                </c:pt>
                <c:pt idx="4">
                  <c:v>0.16999999999999998</c:v>
                </c:pt>
                <c:pt idx="5">
                  <c:v>0.34333333333333349</c:v>
                </c:pt>
                <c:pt idx="6">
                  <c:v>1.3355342136854742</c:v>
                </c:pt>
                <c:pt idx="7">
                  <c:v>0.84129828753484637</c:v>
                </c:pt>
                <c:pt idx="8">
                  <c:v>0.65763052208835326</c:v>
                </c:pt>
                <c:pt idx="9">
                  <c:v>0.34333333333333349</c:v>
                </c:pt>
                <c:pt idx="10">
                  <c:v>0.34333333333333349</c:v>
                </c:pt>
                <c:pt idx="11">
                  <c:v>0.16999999999999998</c:v>
                </c:pt>
                <c:pt idx="12">
                  <c:v>0.16999999999999998</c:v>
                </c:pt>
                <c:pt idx="13">
                  <c:v>7.0000000000000062E-2</c:v>
                </c:pt>
                <c:pt idx="14">
                  <c:v>7.0000000000000062E-2</c:v>
                </c:pt>
                <c:pt idx="15">
                  <c:v>4.8333333333333284E-2</c:v>
                </c:pt>
                <c:pt idx="16">
                  <c:v>4.8333333333333284E-2</c:v>
                </c:pt>
                <c:pt idx="17">
                  <c:v>4.8333333333333284E-2</c:v>
                </c:pt>
                <c:pt idx="18">
                  <c:v>4.8333333333333284E-2</c:v>
                </c:pt>
                <c:pt idx="19">
                  <c:v>2.083333333333335E-2</c:v>
                </c:pt>
                <c:pt idx="20">
                  <c:v>2.083333333333335E-2</c:v>
                </c:pt>
                <c:pt idx="21">
                  <c:v>2.083333333333335E-2</c:v>
                </c:pt>
                <c:pt idx="22">
                  <c:v>2.083333333333335E-2</c:v>
                </c:pt>
                <c:pt idx="23">
                  <c:v>2.083333333333335E-2</c:v>
                </c:pt>
                <c:pt idx="24">
                  <c:v>2.083333333333335E-2</c:v>
                </c:pt>
                <c:pt idx="25">
                  <c:v>1.041666666666663E-2</c:v>
                </c:pt>
                <c:pt idx="26">
                  <c:v>1.041666666666663E-2</c:v>
                </c:pt>
                <c:pt idx="27">
                  <c:v>1.041666666666663E-2</c:v>
                </c:pt>
                <c:pt idx="28">
                  <c:v>1.041666666666663E-2</c:v>
                </c:pt>
                <c:pt idx="29">
                  <c:v>1.041666666666663E-2</c:v>
                </c:pt>
                <c:pt idx="30">
                  <c:v>1.041666666666663E-2</c:v>
                </c:pt>
                <c:pt idx="31">
                  <c:v>1.041666666666663E-2</c:v>
                </c:pt>
                <c:pt idx="32">
                  <c:v>1.041666666666663E-2</c:v>
                </c:pt>
                <c:pt idx="33">
                  <c:v>1.041666666666663E-2</c:v>
                </c:pt>
                <c:pt idx="34">
                  <c:v>1.041666666666663E-2</c:v>
                </c:pt>
                <c:pt idx="35">
                  <c:v>1.041666666666663E-2</c:v>
                </c:pt>
                <c:pt idx="36">
                  <c:v>1.041666666666663E-2</c:v>
                </c:pt>
                <c:pt idx="37">
                  <c:v>1.0416666666666723E-2</c:v>
                </c:pt>
                <c:pt idx="38">
                  <c:v>1.0416666666666723E-2</c:v>
                </c:pt>
                <c:pt idx="39">
                  <c:v>1.0416666666666723E-2</c:v>
                </c:pt>
                <c:pt idx="40">
                  <c:v>1.0416666666666723E-2</c:v>
                </c:pt>
                <c:pt idx="41">
                  <c:v>1.0416666666666723E-2</c:v>
                </c:pt>
                <c:pt idx="42">
                  <c:v>1.0416666666666723E-2</c:v>
                </c:pt>
                <c:pt idx="43">
                  <c:v>1.0416666666666723E-2</c:v>
                </c:pt>
                <c:pt idx="44">
                  <c:v>1.0416666666666723E-2</c:v>
                </c:pt>
                <c:pt idx="45">
                  <c:v>1.0416666666666723E-2</c:v>
                </c:pt>
                <c:pt idx="46">
                  <c:v>1.0416666666666723E-2</c:v>
                </c:pt>
                <c:pt idx="47">
                  <c:v>1.0416666666666723E-2</c:v>
                </c:pt>
                <c:pt idx="48">
                  <c:v>1.0416666666666723E-2</c:v>
                </c:pt>
                <c:pt idx="49">
                  <c:v>1.041666666666663E-2</c:v>
                </c:pt>
                <c:pt idx="50">
                  <c:v>1.041666666666663E-2</c:v>
                </c:pt>
                <c:pt idx="51">
                  <c:v>1.041666666666663E-2</c:v>
                </c:pt>
                <c:pt idx="52">
                  <c:v>1.041666666666663E-2</c:v>
                </c:pt>
                <c:pt idx="53">
                  <c:v>1.041666666666663E-2</c:v>
                </c:pt>
                <c:pt idx="54">
                  <c:v>1.041666666666663E-2</c:v>
                </c:pt>
                <c:pt idx="55">
                  <c:v>1.041666666666663E-2</c:v>
                </c:pt>
                <c:pt idx="56">
                  <c:v>1.041666666666663E-2</c:v>
                </c:pt>
                <c:pt idx="57">
                  <c:v>1.041666666666663E-2</c:v>
                </c:pt>
                <c:pt idx="58">
                  <c:v>1.041666666666663E-2</c:v>
                </c:pt>
                <c:pt idx="59">
                  <c:v>1.041666666666663E-2</c:v>
                </c:pt>
                <c:pt idx="60">
                  <c:v>1.041666666666663E-2</c:v>
                </c:pt>
                <c:pt idx="61">
                  <c:v>1.041666666666663E-2</c:v>
                </c:pt>
                <c:pt idx="62">
                  <c:v>5.0000000000000044E-3</c:v>
                </c:pt>
                <c:pt idx="63">
                  <c:v>5.0000000000000044E-3</c:v>
                </c:pt>
                <c:pt idx="64">
                  <c:v>5.0000000000000044E-3</c:v>
                </c:pt>
                <c:pt idx="65">
                  <c:v>5.0000000000000044E-3</c:v>
                </c:pt>
                <c:pt idx="66">
                  <c:v>5.0000000000000044E-3</c:v>
                </c:pt>
                <c:pt idx="67">
                  <c:v>5.0000000000000044E-3</c:v>
                </c:pt>
                <c:pt idx="68">
                  <c:v>5.0000000000000044E-3</c:v>
                </c:pt>
                <c:pt idx="69">
                  <c:v>5.0000000000000044E-3</c:v>
                </c:pt>
                <c:pt idx="70">
                  <c:v>5.0000000000000044E-3</c:v>
                </c:pt>
                <c:pt idx="71">
                  <c:v>5.0000000000000044E-3</c:v>
                </c:pt>
                <c:pt idx="72">
                  <c:v>5.0000000000000044E-3</c:v>
                </c:pt>
              </c:numCache>
            </c:numRef>
          </c:val>
          <c:extLst xmlns:c16r2="http://schemas.microsoft.com/office/drawing/2015/06/chart">
            <c:ext xmlns:c16="http://schemas.microsoft.com/office/drawing/2014/chart" uri="{C3380CC4-5D6E-409C-BE32-E72D297353CC}">
              <c16:uniqueId val="{00000000-7347-468A-AD36-6EDB41A4B4B1}"/>
            </c:ext>
          </c:extLst>
        </c:ser>
        <c:dLbls>
          <c:showLegendKey val="0"/>
          <c:showVal val="0"/>
          <c:showCatName val="0"/>
          <c:showSerName val="0"/>
          <c:showPercent val="0"/>
          <c:showBubbleSize val="0"/>
        </c:dLbls>
        <c:gapWidth val="150"/>
        <c:axId val="46652416"/>
        <c:axId val="46720128"/>
      </c:barChart>
      <c:catAx>
        <c:axId val="46652416"/>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US"/>
                  <a:t>Time (hours)</a:t>
                </a:r>
              </a:p>
            </c:rich>
          </c:tx>
          <c:layout>
            <c:manualLayout>
              <c:xMode val="edge"/>
              <c:yMode val="edge"/>
              <c:x val="0.48197347424595183"/>
              <c:y val="0.8852953527867839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6720128"/>
        <c:crosses val="autoZero"/>
        <c:auto val="1"/>
        <c:lblAlgn val="ctr"/>
        <c:lblOffset val="100"/>
        <c:tickLblSkip val="8"/>
        <c:tickMarkSkip val="1"/>
        <c:noMultiLvlLbl val="0"/>
      </c:catAx>
      <c:valAx>
        <c:axId val="46720128"/>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Incremental precip (inches)</a:t>
                </a:r>
              </a:p>
            </c:rich>
          </c:tx>
          <c:layout>
            <c:manualLayout>
              <c:xMode val="edge"/>
              <c:yMode val="edge"/>
              <c:x val="3.0360565394441971E-2"/>
              <c:y val="0.23823560290257834"/>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4665241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verticalDpi="1200"/>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265113</xdr:colOff>
      <xdr:row>9</xdr:row>
      <xdr:rowOff>25397</xdr:rowOff>
    </xdr:from>
    <xdr:to>
      <xdr:col>9</xdr:col>
      <xdr:colOff>150813</xdr:colOff>
      <xdr:row>27</xdr:row>
      <xdr:rowOff>87313</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265113" y="1454147"/>
          <a:ext cx="5386388" cy="2919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Introduction</a:t>
          </a:r>
        </a:p>
        <a:p>
          <a:endParaRPr lang="en-US" sz="1100" b="1"/>
        </a:p>
        <a:p>
          <a:r>
            <a:rPr lang="en-US" sz="1100" b="0"/>
            <a:t>This spreadsheet has been developed by the Montana Dam Safety Program to simplify the development of synthetic storm hyetographs for extreme precipitation events in Montana. This can be used as part of the procedures</a:t>
          </a:r>
          <a:r>
            <a:rPr lang="en-US" sz="1100" b="0" baseline="0"/>
            <a:t> found in the Montana Dam Safety Program's </a:t>
          </a:r>
          <a:r>
            <a:rPr lang="en-US" sz="1100" b="0" i="1" baseline="0"/>
            <a:t>Technical Note 1, </a:t>
          </a:r>
          <a:r>
            <a:rPr lang="en-US" sz="1100" i="1">
              <a:solidFill>
                <a:schemeClr val="dk1"/>
              </a:solidFill>
              <a:effectLst/>
              <a:latin typeface="+mn-lt"/>
              <a:ea typeface="+mn-ea"/>
              <a:cs typeface="+mn-cs"/>
            </a:rPr>
            <a:t>Determination of the Inflow Design Flood for High Hazard Dams in Montana</a:t>
          </a:r>
          <a:r>
            <a:rPr lang="en-US" sz="1100">
              <a:solidFill>
                <a:schemeClr val="dk1"/>
              </a:solidFill>
              <a:effectLst/>
              <a:latin typeface="+mn-lt"/>
              <a:ea typeface="+mn-ea"/>
              <a:cs typeface="+mn-cs"/>
            </a:rPr>
            <a:t>.</a:t>
          </a:r>
          <a:endParaRPr lang="en-US" sz="1100" b="0"/>
        </a:p>
        <a:p>
          <a:endParaRPr lang="en-US" sz="1100" b="0"/>
        </a:p>
        <a:p>
          <a:r>
            <a:rPr lang="en-US" sz="1100" b="0"/>
            <a:t>This spreadsheet is to be used for 2-hour duration storms.The user makes the</a:t>
          </a:r>
          <a:r>
            <a:rPr lang="en-US" sz="1100" b="0" baseline="0"/>
            <a:t> determination  for which Region in Montana is appropriate (see Step 1).</a:t>
          </a:r>
          <a:endParaRPr lang="en-US" sz="1100" b="0"/>
        </a:p>
        <a:p>
          <a:endParaRPr lang="en-US" sz="1100" b="0"/>
        </a:p>
        <a:p>
          <a:r>
            <a:rPr lang="en-US" sz="1100" b="0"/>
            <a:t>The calculations within are based on the data and information contained in </a:t>
          </a:r>
          <a:r>
            <a:rPr lang="en-US" sz="1100" b="0" i="1"/>
            <a:t>WRIR 98-4100</a:t>
          </a:r>
          <a:r>
            <a:rPr lang="en-US" sz="1100" b="0"/>
            <a:t>. This Introduction</a:t>
          </a:r>
          <a:r>
            <a:rPr lang="en-US" sz="1100" b="0" baseline="0"/>
            <a:t> </a:t>
          </a:r>
          <a:r>
            <a:rPr lang="en-US" sz="1100" b="0"/>
            <a:t>page gives overall guidance on how to use this spreadsheet.</a:t>
          </a:r>
        </a:p>
        <a:p>
          <a:endParaRPr lang="en-US" sz="1100" b="0"/>
        </a:p>
        <a:p>
          <a:r>
            <a:rPr lang="en-US" sz="1100" b="0"/>
            <a:t>Users input data </a:t>
          </a:r>
          <a:r>
            <a:rPr lang="en-US" sz="1100" b="0">
              <a:solidFill>
                <a:schemeClr val="tx1"/>
              </a:solidFill>
            </a:rPr>
            <a:t>in </a:t>
          </a:r>
          <a:r>
            <a:rPr lang="en-US" sz="1100" b="1">
              <a:solidFill>
                <a:srgbClr val="00B050"/>
              </a:solidFill>
            </a:rPr>
            <a:t>green</a:t>
          </a:r>
          <a:r>
            <a:rPr lang="en-US" sz="1100" b="0" baseline="0">
              <a:solidFill>
                <a:schemeClr val="dk1"/>
              </a:solidFill>
            </a:rPr>
            <a:t> </a:t>
          </a:r>
          <a:r>
            <a:rPr lang="en-US" sz="1100" b="0"/>
            <a:t>cells. The spreadsheet calculates</a:t>
          </a:r>
          <a:r>
            <a:rPr lang="en-US" sz="1100" b="0" baseline="0"/>
            <a:t> other values shown.</a:t>
          </a:r>
          <a:endParaRPr lang="en-US" sz="1100" b="0"/>
        </a:p>
      </xdr:txBody>
    </xdr:sp>
    <xdr:clientData/>
  </xdr:twoCellAnchor>
  <xdr:twoCellAnchor>
    <xdr:from>
      <xdr:col>0</xdr:col>
      <xdr:colOff>260350</xdr:colOff>
      <xdr:row>1</xdr:row>
      <xdr:rowOff>19050</xdr:rowOff>
    </xdr:from>
    <xdr:to>
      <xdr:col>9</xdr:col>
      <xdr:colOff>146050</xdr:colOff>
      <xdr:row>8</xdr:row>
      <xdr:rowOff>85725</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260350" y="177800"/>
          <a:ext cx="5386388" cy="117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DETERMINING SYNTHETIC STORM HYETOGRAPHS - 2 HOUR DURATION STORMS</a:t>
          </a:r>
        </a:p>
        <a:p>
          <a:endParaRPr lang="en-US" sz="1100" b="1"/>
        </a:p>
        <a:p>
          <a:r>
            <a:rPr lang="en-US" sz="1100" b="0"/>
            <a:t>Reference: USGS </a:t>
          </a:r>
          <a:r>
            <a:rPr lang="en-US" sz="1100" b="0" i="1"/>
            <a:t>Water-Resources Investigations Report (WRIR) 98-4100, Characteristics of Extreme Storms in Montana and Methods for Constructing Synthetic Storm Hyetograhs</a:t>
          </a:r>
          <a:r>
            <a:rPr lang="en-US" sz="1100" b="0"/>
            <a:t>.</a:t>
          </a:r>
        </a:p>
        <a:p>
          <a:endParaRPr lang="en-US" sz="1100" b="0"/>
        </a:p>
        <a:p>
          <a:r>
            <a:rPr lang="en-US" sz="1100" b="0"/>
            <a:t>Latest Update:</a:t>
          </a:r>
          <a:r>
            <a:rPr lang="en-US" sz="1100" b="0" baseline="0"/>
            <a:t>  April 2020</a:t>
          </a:r>
          <a:endParaRPr lang="en-US" sz="1100" b="0"/>
        </a:p>
      </xdr:txBody>
    </xdr:sp>
    <xdr:clientData/>
  </xdr:twoCellAnchor>
  <xdr:twoCellAnchor>
    <xdr:from>
      <xdr:col>9</xdr:col>
      <xdr:colOff>603249</xdr:colOff>
      <xdr:row>10</xdr:row>
      <xdr:rowOff>158747</xdr:rowOff>
    </xdr:from>
    <xdr:to>
      <xdr:col>19</xdr:col>
      <xdr:colOff>198437</xdr:colOff>
      <xdr:row>20</xdr:row>
      <xdr:rowOff>79375</xdr:rowOff>
    </xdr:to>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6103937" y="1746247"/>
          <a:ext cx="5707063" cy="15081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a:t>
          </a:r>
          <a:r>
            <a:rPr lang="en-US" sz="1100" b="1" baseline="0"/>
            <a:t> 2 - Storm Return Period and Basin Average Depth</a:t>
          </a:r>
        </a:p>
        <a:p>
          <a:r>
            <a:rPr lang="en-US" sz="1100" b="0" baseline="0"/>
            <a:t>These two data pieces go together and should have already been determined. The return period is determined by criteria set by the Montana Dam Safety Program based on their risk-based spillway design procedures. The basin average depth is typically determined by procedures found in </a:t>
          </a:r>
          <a:r>
            <a:rPr lang="en-US" sz="1100" b="0">
              <a:solidFill>
                <a:schemeClr val="dk1"/>
              </a:solidFill>
              <a:effectLst/>
              <a:latin typeface="+mn-lt"/>
              <a:ea typeface="+mn-ea"/>
              <a:cs typeface="+mn-cs"/>
            </a:rPr>
            <a:t>USGS </a:t>
          </a:r>
          <a:r>
            <a:rPr lang="en-US" sz="1100" b="0" i="1">
              <a:solidFill>
                <a:schemeClr val="dk1"/>
              </a:solidFill>
              <a:effectLst/>
              <a:latin typeface="+mn-lt"/>
              <a:ea typeface="+mn-ea"/>
              <a:cs typeface="+mn-cs"/>
            </a:rPr>
            <a:t>WRIR 97-4004, Regional Analysis of Annual Precipitation Maxima in Montana</a:t>
          </a:r>
          <a:r>
            <a:rPr lang="en-US" sz="1100" b="0">
              <a:solidFill>
                <a:schemeClr val="dk1"/>
              </a:solidFill>
              <a:effectLst/>
              <a:latin typeface="+mn-lt"/>
              <a:ea typeface="+mn-ea"/>
              <a:cs typeface="+mn-cs"/>
            </a:rPr>
            <a:t>.</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The user enters these values</a:t>
          </a:r>
          <a:r>
            <a:rPr lang="en-US" sz="1100" b="0" baseline="0">
              <a:solidFill>
                <a:schemeClr val="dk1"/>
              </a:solidFill>
              <a:effectLst/>
              <a:latin typeface="+mn-lt"/>
              <a:ea typeface="+mn-ea"/>
              <a:cs typeface="+mn-cs"/>
            </a:rPr>
            <a:t> in the appropriate </a:t>
          </a:r>
          <a:r>
            <a:rPr lang="en-US" sz="1100" b="1" baseline="0">
              <a:solidFill>
                <a:srgbClr val="00B050"/>
              </a:solidFill>
              <a:effectLst/>
              <a:latin typeface="+mn-lt"/>
              <a:ea typeface="+mn-ea"/>
              <a:cs typeface="+mn-cs"/>
            </a:rPr>
            <a:t>green</a:t>
          </a:r>
          <a:r>
            <a:rPr lang="en-US" sz="1100" b="0" baseline="0">
              <a:solidFill>
                <a:schemeClr val="dk1"/>
              </a:solidFill>
              <a:effectLst/>
              <a:latin typeface="+mn-lt"/>
              <a:ea typeface="+mn-ea"/>
              <a:cs typeface="+mn-cs"/>
            </a:rPr>
            <a:t> cells on the spreadsheet. (The return period value is entered only for identification purposes. It is not used in any of the calculations.)</a:t>
          </a:r>
          <a:endParaRPr lang="en-US" sz="1100" b="0"/>
        </a:p>
      </xdr:txBody>
    </xdr:sp>
    <xdr:clientData/>
  </xdr:twoCellAnchor>
  <xdr:twoCellAnchor>
    <xdr:from>
      <xdr:col>10</xdr:col>
      <xdr:colOff>7938</xdr:colOff>
      <xdr:row>0</xdr:row>
      <xdr:rowOff>158748</xdr:rowOff>
    </xdr:from>
    <xdr:to>
      <xdr:col>19</xdr:col>
      <xdr:colOff>214313</xdr:colOff>
      <xdr:row>9</xdr:row>
      <xdr:rowOff>87313</xdr:rowOff>
    </xdr:to>
    <xdr:sp macro="" textlink="">
      <xdr:nvSpPr>
        <xdr:cNvPr id="9" name="TextBox 8">
          <a:extLst>
            <a:ext uri="{FF2B5EF4-FFF2-40B4-BE49-F238E27FC236}">
              <a16:creationId xmlns:a16="http://schemas.microsoft.com/office/drawing/2014/main" xmlns="" id="{00000000-0008-0000-0000-000009000000}"/>
            </a:ext>
          </a:extLst>
        </xdr:cNvPr>
        <xdr:cNvSpPr txBox="1"/>
      </xdr:nvSpPr>
      <xdr:spPr>
        <a:xfrm>
          <a:off x="6119813" y="158748"/>
          <a:ext cx="5707063" cy="1357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a:t>
          </a:r>
          <a:r>
            <a:rPr lang="en-US" sz="1100" b="1" baseline="0"/>
            <a:t> 1 - Identify the Appropriate Region in Montana</a:t>
          </a:r>
        </a:p>
        <a:p>
          <a:r>
            <a:rPr lang="en-US" sz="1100" b="0" baseline="0"/>
            <a:t>The user determines in which region of Montana the basin is located and utilizes the correct worksheets herein. Region delineations are found in </a:t>
          </a:r>
          <a:r>
            <a:rPr lang="en-US" sz="1100" b="0">
              <a:solidFill>
                <a:schemeClr val="dk1"/>
              </a:solidFill>
              <a:effectLst/>
              <a:latin typeface="+mn-lt"/>
              <a:ea typeface="+mn-ea"/>
              <a:cs typeface="+mn-cs"/>
            </a:rPr>
            <a:t>USGS </a:t>
          </a:r>
          <a:r>
            <a:rPr lang="en-US" sz="1100" b="0" i="1">
              <a:solidFill>
                <a:schemeClr val="dk1"/>
              </a:solidFill>
              <a:effectLst/>
              <a:latin typeface="+mn-lt"/>
              <a:ea typeface="+mn-ea"/>
              <a:cs typeface="+mn-cs"/>
            </a:rPr>
            <a:t>WRIR 97-4004, Regional Analysis of Annual Precipitation Maxima in Montana</a:t>
          </a:r>
          <a:r>
            <a:rPr lang="en-US" sz="1100" b="0">
              <a:solidFill>
                <a:schemeClr val="dk1"/>
              </a:solidFill>
              <a:effectLst/>
              <a:latin typeface="+mn-lt"/>
              <a:ea typeface="+mn-ea"/>
              <a:cs typeface="+mn-cs"/>
            </a:rPr>
            <a:t>.</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There are two worksheets</a:t>
          </a:r>
          <a:r>
            <a:rPr lang="en-US" sz="1100" b="0" baseline="0">
              <a:solidFill>
                <a:schemeClr val="dk1"/>
              </a:solidFill>
              <a:effectLst/>
              <a:latin typeface="+mn-lt"/>
              <a:ea typeface="+mn-ea"/>
              <a:cs typeface="+mn-cs"/>
            </a:rPr>
            <a:t> for each of the three Regions. Once the Region is selected, use only the worksheets for that region. The other worksheets can be deleted or ignored.</a:t>
          </a:r>
        </a:p>
        <a:p>
          <a:endParaRPr lang="en-US" sz="1100" b="0"/>
        </a:p>
      </xdr:txBody>
    </xdr:sp>
    <xdr:clientData/>
  </xdr:twoCellAnchor>
  <xdr:twoCellAnchor>
    <xdr:from>
      <xdr:col>10</xdr:col>
      <xdr:colOff>0</xdr:colOff>
      <xdr:row>21</xdr:row>
      <xdr:rowOff>87312</xdr:rowOff>
    </xdr:from>
    <xdr:to>
      <xdr:col>19</xdr:col>
      <xdr:colOff>206375</xdr:colOff>
      <xdr:row>28</xdr:row>
      <xdr:rowOff>7938</xdr:rowOff>
    </xdr:to>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6111875" y="3421062"/>
          <a:ext cx="5707063" cy="1031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a:t>
          </a:r>
          <a:r>
            <a:rPr lang="en-US" sz="1100" b="1" baseline="0"/>
            <a:t> 3 - Depth-Area Adjustment?</a:t>
          </a:r>
        </a:p>
        <a:p>
          <a:r>
            <a:rPr lang="en-US" sz="1100" b="0" baseline="0"/>
            <a:t>User is cautioned not to repeat using a depth-area adjustment (Figure 17 of </a:t>
          </a:r>
          <a:r>
            <a:rPr lang="en-US" sz="1100" b="0" i="1" baseline="0">
              <a:solidFill>
                <a:schemeClr val="dk1"/>
              </a:solidFill>
              <a:effectLst/>
              <a:latin typeface="+mn-lt"/>
              <a:ea typeface="+mn-ea"/>
              <a:cs typeface="+mn-cs"/>
            </a:rPr>
            <a:t>WRIR 98-4100</a:t>
          </a:r>
          <a:r>
            <a:rPr lang="en-US" sz="1100" b="0" baseline="0"/>
            <a:t>) if it has already been used for determining the basin average depth. If a depth-area adjustment has already been applied, the user would then enter a value of 1 in the </a:t>
          </a:r>
          <a:r>
            <a:rPr lang="en-US" sz="1100" b="1" baseline="0">
              <a:solidFill>
                <a:srgbClr val="00B050"/>
              </a:solidFill>
            </a:rPr>
            <a:t>green</a:t>
          </a:r>
          <a:r>
            <a:rPr lang="en-US" sz="1100" b="0" baseline="0"/>
            <a:t> cells of column C for the depth-area adjustment factor.</a:t>
          </a:r>
          <a:endParaRPr lang="en-US" sz="1100" b="0"/>
        </a:p>
      </xdr:txBody>
    </xdr:sp>
    <xdr:clientData/>
  </xdr:twoCellAnchor>
  <xdr:twoCellAnchor>
    <xdr:from>
      <xdr:col>10</xdr:col>
      <xdr:colOff>0</xdr:colOff>
      <xdr:row>29</xdr:row>
      <xdr:rowOff>0</xdr:rowOff>
    </xdr:from>
    <xdr:to>
      <xdr:col>19</xdr:col>
      <xdr:colOff>206375</xdr:colOff>
      <xdr:row>34</xdr:row>
      <xdr:rowOff>79375</xdr:rowOff>
    </xdr:to>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a:off x="6111875" y="4603750"/>
          <a:ext cx="5707063" cy="873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Step</a:t>
          </a:r>
          <a:r>
            <a:rPr lang="en-US" sz="1100" b="1" baseline="0"/>
            <a:t> 4 - Plot of Hyetograph</a:t>
          </a:r>
        </a:p>
        <a:p>
          <a:r>
            <a:rPr lang="en-US" sz="1100" b="0" baseline="0"/>
            <a:t>The incremental precipitation depths for each time step is shown on the second worksheet for each Region. It is accompanied by a plot of the hyetograph. The user can input the appropriate return period in title of the plot.</a:t>
          </a:r>
          <a:endParaRPr lang="en-US" sz="1100" b="0"/>
        </a:p>
      </xdr:txBody>
    </xdr:sp>
    <xdr:clientData/>
  </xdr:twoCellAnchor>
  <xdr:twoCellAnchor>
    <xdr:from>
      <xdr:col>0</xdr:col>
      <xdr:colOff>254001</xdr:colOff>
      <xdr:row>28</xdr:row>
      <xdr:rowOff>15874</xdr:rowOff>
    </xdr:from>
    <xdr:to>
      <xdr:col>9</xdr:col>
      <xdr:colOff>139701</xdr:colOff>
      <xdr:row>50</xdr:row>
      <xdr:rowOff>150813</xdr:rowOff>
    </xdr:to>
    <xdr:sp macro="" textlink="">
      <xdr:nvSpPr>
        <xdr:cNvPr id="13" name="TextBox 12">
          <a:extLst>
            <a:ext uri="{FF2B5EF4-FFF2-40B4-BE49-F238E27FC236}">
              <a16:creationId xmlns:a16="http://schemas.microsoft.com/office/drawing/2014/main" xmlns="" id="{00000000-0008-0000-0000-00000D000000}"/>
            </a:ext>
          </a:extLst>
        </xdr:cNvPr>
        <xdr:cNvSpPr txBox="1"/>
      </xdr:nvSpPr>
      <xdr:spPr>
        <a:xfrm>
          <a:off x="254001" y="4460874"/>
          <a:ext cx="5386388" cy="3627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Spreadsheet Calculations</a:t>
          </a:r>
        </a:p>
        <a:p>
          <a:endParaRPr lang="en-US" sz="1100" b="0"/>
        </a:p>
        <a:p>
          <a:r>
            <a:rPr lang="en-US" sz="1100" b="0"/>
            <a:t>The calculations performed by this spreadsheet are in accordance</a:t>
          </a:r>
          <a:r>
            <a:rPr lang="en-US" sz="1100" b="0" baseline="0"/>
            <a:t> with the values and procedures of WRIR 98-4100. The calculations also use values  from </a:t>
          </a:r>
          <a:r>
            <a:rPr lang="en-US" sz="1100" b="0" i="1" baseline="0"/>
            <a:t>WRIR 98-4100 </a:t>
          </a:r>
          <a:r>
            <a:rPr lang="en-US" sz="1100" b="0" baseline="0"/>
            <a:t>recommended by the Montana Dam Safety Program. These values are summarized below. The user may consult WRIR 98-4100 if other values are desirred. </a:t>
          </a:r>
        </a:p>
        <a:p>
          <a:endParaRPr lang="en-US" sz="1100" b="0" baseline="0"/>
        </a:p>
        <a:p>
          <a:r>
            <a:rPr lang="en-US" sz="1100" b="0" baseline="0"/>
            <a:t>- The dimensionless depth values are for a 50% exceedance probability from Tables 13, 14 and 15 of </a:t>
          </a:r>
          <a:r>
            <a:rPr lang="en-US" sz="1100" b="0" i="1" baseline="0"/>
            <a:t>WRIR 98-4100</a:t>
          </a:r>
          <a:r>
            <a:rPr lang="en-US" sz="1100" b="0" baseline="0"/>
            <a:t>.</a:t>
          </a:r>
        </a:p>
        <a:p>
          <a:endParaRPr lang="en-US" sz="1100" b="0" baseline="0"/>
        </a:p>
        <a:p>
          <a:r>
            <a:rPr lang="en-US" sz="1100" b="0" baseline="0"/>
            <a:t>- The values for the time-to-peak precipitation are for a 50% exceedance probability from Table 19 of </a:t>
          </a:r>
          <a:r>
            <a:rPr lang="en-US" sz="1100" b="0" i="1" baseline="0"/>
            <a:t>WRIR 98-4100</a:t>
          </a:r>
          <a:r>
            <a:rPr lang="en-US" sz="1100" b="0" baseline="0"/>
            <a:t>.</a:t>
          </a:r>
        </a:p>
        <a:p>
          <a:endParaRPr lang="en-US" sz="1100" b="0" baseline="0"/>
        </a:p>
        <a:p>
          <a:r>
            <a:rPr lang="en-US" sz="1100" b="0" baseline="0"/>
            <a:t>- The high-intensity storm patterns for the three highest precipitation increments are automatically input on the worksheets based on the highest percentage of storms in each region, from Table 2 of </a:t>
          </a:r>
          <a:r>
            <a:rPr lang="en-US" sz="1100" b="0" i="1" baseline="0"/>
            <a:t>WRIR 98-4100</a:t>
          </a:r>
          <a:r>
            <a:rPr lang="en-US" sz="1100" b="0" baseline="0"/>
            <a:t>.</a:t>
          </a:r>
        </a:p>
        <a:p>
          <a:endParaRPr lang="en-US" sz="1100" b="0" baseline="0"/>
        </a:p>
        <a:p>
          <a:r>
            <a:rPr lang="en-US" sz="1100" b="0"/>
            <a:t>- The rest of the incremental depths are alternated on both sides of the high-intensity increments until they reach the end limits of</a:t>
          </a:r>
          <a:r>
            <a:rPr lang="en-US" sz="1100" b="0" baseline="0"/>
            <a:t> the hyetograph. This type of distribution follows general macro-patterns 1, 5 and 9 of Figure 3 of </a:t>
          </a:r>
          <a:r>
            <a:rPr lang="en-US" sz="1100" b="0" i="1" baseline="0"/>
            <a:t>WRIR 98-4100</a:t>
          </a:r>
          <a:r>
            <a:rPr lang="en-US" sz="1100" b="0" baseline="0"/>
            <a:t>.</a:t>
          </a:r>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419100</xdr:colOff>
      <xdr:row>94</xdr:row>
      <xdr:rowOff>19050</xdr:rowOff>
    </xdr:from>
    <xdr:to>
      <xdr:col>8</xdr:col>
      <xdr:colOff>276225</xdr:colOff>
      <xdr:row>126</xdr:row>
      <xdr:rowOff>19050</xdr:rowOff>
    </xdr:to>
    <xdr:pic>
      <xdr:nvPicPr>
        <xdr:cNvPr id="15794" name="Picture 6">
          <a:extLst>
            <a:ext uri="{FF2B5EF4-FFF2-40B4-BE49-F238E27FC236}">
              <a16:creationId xmlns:a16="http://schemas.microsoft.com/office/drawing/2014/main" xmlns="" id="{00000000-0008-0000-0100-0000B23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070610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127</xdr:row>
      <xdr:rowOff>38100</xdr:rowOff>
    </xdr:from>
    <xdr:to>
      <xdr:col>6</xdr:col>
      <xdr:colOff>561975</xdr:colOff>
      <xdr:row>143</xdr:row>
      <xdr:rowOff>19050</xdr:rowOff>
    </xdr:to>
    <xdr:pic>
      <xdr:nvPicPr>
        <xdr:cNvPr id="15795" name="Picture 17">
          <a:extLst>
            <a:ext uri="{FF2B5EF4-FFF2-40B4-BE49-F238E27FC236}">
              <a16:creationId xmlns:a16="http://schemas.microsoft.com/office/drawing/2014/main" xmlns="" id="{00000000-0008-0000-0100-0000B33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554450"/>
          <a:ext cx="521017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137</xdr:row>
      <xdr:rowOff>47625</xdr:rowOff>
    </xdr:from>
    <xdr:to>
      <xdr:col>1</xdr:col>
      <xdr:colOff>647700</xdr:colOff>
      <xdr:row>138</xdr:row>
      <xdr:rowOff>76200</xdr:rowOff>
    </xdr:to>
    <xdr:sp macro="" textlink="">
      <xdr:nvSpPr>
        <xdr:cNvPr id="15796" name="Rectangle 18">
          <a:extLst>
            <a:ext uri="{FF2B5EF4-FFF2-40B4-BE49-F238E27FC236}">
              <a16:creationId xmlns:a16="http://schemas.microsoft.com/office/drawing/2014/main" xmlns="" id="{00000000-0008-0000-0100-0000B43D0000}"/>
            </a:ext>
          </a:extLst>
        </xdr:cNvPr>
        <xdr:cNvSpPr>
          <a:spLocks noChangeArrowheads="1"/>
        </xdr:cNvSpPr>
      </xdr:nvSpPr>
      <xdr:spPr bwMode="auto">
        <a:xfrm>
          <a:off x="1257300" y="22555200"/>
          <a:ext cx="276225" cy="190500"/>
        </a:xfrm>
        <a:prstGeom prst="rect">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533400</xdr:colOff>
      <xdr:row>10</xdr:row>
      <xdr:rowOff>57150</xdr:rowOff>
    </xdr:from>
    <xdr:to>
      <xdr:col>14</xdr:col>
      <xdr:colOff>219075</xdr:colOff>
      <xdr:row>29</xdr:row>
      <xdr:rowOff>114300</xdr:rowOff>
    </xdr:to>
    <xdr:sp macro="" textlink="">
      <xdr:nvSpPr>
        <xdr:cNvPr id="12" name="TextBox 11">
          <a:extLst>
            <a:ext uri="{FF2B5EF4-FFF2-40B4-BE49-F238E27FC236}">
              <a16:creationId xmlns:a16="http://schemas.microsoft.com/office/drawing/2014/main" xmlns="" id="{00000000-0008-0000-0100-00000C000000}"/>
            </a:ext>
          </a:extLst>
        </xdr:cNvPr>
        <xdr:cNvSpPr txBox="1"/>
      </xdr:nvSpPr>
      <xdr:spPr>
        <a:xfrm>
          <a:off x="8124825" y="1676400"/>
          <a:ext cx="2733675" cy="313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To avoid too much conservatism, the following has been incorporated into this spreadsheet: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1) The 50% exceedance probability hyetograph pattern is used to distribute incremental storm depths;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2) 50% exceedance probability</a:t>
          </a:r>
          <a:r>
            <a:rPr lang="en-US" sz="1100" baseline="0">
              <a:solidFill>
                <a:schemeClr val="dk1"/>
              </a:solidFill>
              <a:latin typeface="+mn-lt"/>
              <a:ea typeface="+mn-ea"/>
              <a:cs typeface="+mn-cs"/>
            </a:rPr>
            <a:t> </a:t>
          </a:r>
          <a:r>
            <a:rPr lang="en-US" sz="1100">
              <a:solidFill>
                <a:schemeClr val="dk1"/>
              </a:solidFill>
              <a:latin typeface="+mn-lt"/>
              <a:ea typeface="+mn-ea"/>
              <a:cs typeface="+mn-cs"/>
            </a:rPr>
            <a:t>storm characteristics</a:t>
          </a:r>
          <a:r>
            <a:rPr lang="en-US" sz="1100" baseline="0">
              <a:solidFill>
                <a:schemeClr val="dk1"/>
              </a:solidFill>
              <a:latin typeface="+mn-lt"/>
              <a:ea typeface="+mn-ea"/>
              <a:cs typeface="+mn-cs"/>
            </a:rPr>
            <a:t> have been used.</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user is also</a:t>
          </a:r>
          <a:r>
            <a:rPr lang="en-US" sz="1100" baseline="0">
              <a:solidFill>
                <a:schemeClr val="dk1"/>
              </a:solidFill>
              <a:latin typeface="+mn-lt"/>
              <a:ea typeface="+mn-ea"/>
              <a:cs typeface="+mn-cs"/>
            </a:rPr>
            <a:t> </a:t>
          </a:r>
          <a:r>
            <a:rPr lang="en-US" sz="1100">
              <a:solidFill>
                <a:schemeClr val="dk1"/>
              </a:solidFill>
              <a:latin typeface="+mn-lt"/>
              <a:ea typeface="+mn-ea"/>
              <a:cs typeface="+mn-cs"/>
            </a:rPr>
            <a:t>cautioned to use the depth-area adjustment</a:t>
          </a:r>
          <a:r>
            <a:rPr lang="en-US" sz="1100" baseline="0">
              <a:solidFill>
                <a:schemeClr val="dk1"/>
              </a:solidFill>
              <a:latin typeface="+mn-lt"/>
              <a:ea typeface="+mn-ea"/>
              <a:cs typeface="+mn-cs"/>
            </a:rPr>
            <a:t> in Figure 17 ONLY if it was </a:t>
          </a:r>
          <a:r>
            <a:rPr lang="en-US" sz="1100" u="sng" baseline="0">
              <a:solidFill>
                <a:schemeClr val="dk1"/>
              </a:solidFill>
              <a:latin typeface="+mn-lt"/>
              <a:ea typeface="+mn-ea"/>
              <a:cs typeface="+mn-cs"/>
            </a:rPr>
            <a:t>not</a:t>
          </a:r>
          <a:r>
            <a:rPr lang="en-US" sz="1100" baseline="0">
              <a:solidFill>
                <a:schemeClr val="dk1"/>
              </a:solidFill>
              <a:latin typeface="+mn-lt"/>
              <a:ea typeface="+mn-ea"/>
              <a:cs typeface="+mn-cs"/>
            </a:rPr>
            <a:t> used in the basin average depth calculations. If it was already used for the basin average depth,  enter a value of 1 in each of the </a:t>
          </a:r>
          <a:r>
            <a:rPr lang="en-US" sz="1100" b="1" baseline="0">
              <a:solidFill>
                <a:srgbClr val="00B050"/>
              </a:solidFill>
              <a:latin typeface="+mn-lt"/>
              <a:ea typeface="+mn-ea"/>
              <a:cs typeface="+mn-cs"/>
            </a:rPr>
            <a:t>green</a:t>
          </a:r>
          <a:r>
            <a:rPr lang="en-US" sz="1100" baseline="0">
              <a:solidFill>
                <a:schemeClr val="dk1"/>
              </a:solidFill>
              <a:latin typeface="+mn-lt"/>
              <a:ea typeface="+mn-ea"/>
              <a:cs typeface="+mn-cs"/>
            </a:rPr>
            <a:t> cells in column C.</a:t>
          </a:r>
          <a:endParaRPr lang="en-US" sz="1100"/>
        </a:p>
      </xdr:txBody>
    </xdr:sp>
    <xdr:clientData/>
  </xdr:twoCellAnchor>
  <xdr:twoCellAnchor editAs="oneCell">
    <xdr:from>
      <xdr:col>0</xdr:col>
      <xdr:colOff>400049</xdr:colOff>
      <xdr:row>70</xdr:row>
      <xdr:rowOff>19050</xdr:rowOff>
    </xdr:from>
    <xdr:to>
      <xdr:col>12</xdr:col>
      <xdr:colOff>329270</xdr:colOff>
      <xdr:row>90</xdr:row>
      <xdr:rowOff>133349</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3"/>
        <a:srcRect l="12243" t="33265" r="7597" b="13347"/>
        <a:stretch/>
      </xdr:blipFill>
      <xdr:spPr>
        <a:xfrm>
          <a:off x="400049" y="11029950"/>
          <a:ext cx="8949396" cy="3352799"/>
        </a:xfrm>
        <a:prstGeom prst="rect">
          <a:avLst/>
        </a:prstGeom>
      </xdr:spPr>
    </xdr:pic>
    <xdr:clientData/>
  </xdr:twoCellAnchor>
  <xdr:twoCellAnchor>
    <xdr:from>
      <xdr:col>1</xdr:col>
      <xdr:colOff>304800</xdr:colOff>
      <xdr:row>70</xdr:row>
      <xdr:rowOff>9525</xdr:rowOff>
    </xdr:from>
    <xdr:to>
      <xdr:col>2</xdr:col>
      <xdr:colOff>628650</xdr:colOff>
      <xdr:row>72</xdr:row>
      <xdr:rowOff>0</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1590675" y="11020425"/>
          <a:ext cx="121920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 13 Region 1</a:t>
          </a:r>
        </a:p>
      </xdr:txBody>
    </xdr:sp>
    <xdr:clientData/>
  </xdr:twoCellAnchor>
  <xdr:twoCellAnchor>
    <xdr:from>
      <xdr:col>6</xdr:col>
      <xdr:colOff>276225</xdr:colOff>
      <xdr:row>73</xdr:row>
      <xdr:rowOff>95250</xdr:rowOff>
    </xdr:from>
    <xdr:to>
      <xdr:col>6</xdr:col>
      <xdr:colOff>742950</xdr:colOff>
      <xdr:row>90</xdr:row>
      <xdr:rowOff>85725</xdr:rowOff>
    </xdr:to>
    <xdr:sp macro="" textlink="">
      <xdr:nvSpPr>
        <xdr:cNvPr id="4" name="Rectangle 3">
          <a:extLst>
            <a:ext uri="{FF2B5EF4-FFF2-40B4-BE49-F238E27FC236}">
              <a16:creationId xmlns:a16="http://schemas.microsoft.com/office/drawing/2014/main" xmlns="" id="{00000000-0008-0000-0100-000004000000}"/>
            </a:ext>
          </a:extLst>
        </xdr:cNvPr>
        <xdr:cNvSpPr/>
      </xdr:nvSpPr>
      <xdr:spPr>
        <a:xfrm>
          <a:off x="5305425" y="12239625"/>
          <a:ext cx="466725" cy="2743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828675</xdr:colOff>
      <xdr:row>51</xdr:row>
      <xdr:rowOff>28574</xdr:rowOff>
    </xdr:from>
    <xdr:to>
      <xdr:col>9</xdr:col>
      <xdr:colOff>504825</xdr:colOff>
      <xdr:row>57</xdr:row>
      <xdr:rowOff>76199</xdr:rowOff>
    </xdr:to>
    <xdr:sp macro="" textlink="">
      <xdr:nvSpPr>
        <xdr:cNvPr id="5" name="TextBox 4">
          <a:extLst>
            <a:ext uri="{FF2B5EF4-FFF2-40B4-BE49-F238E27FC236}">
              <a16:creationId xmlns:a16="http://schemas.microsoft.com/office/drawing/2014/main" xmlns="" id="{00000000-0008-0000-0100-000005000000}"/>
            </a:ext>
          </a:extLst>
        </xdr:cNvPr>
        <xdr:cNvSpPr txBox="1"/>
      </xdr:nvSpPr>
      <xdr:spPr>
        <a:xfrm>
          <a:off x="6257925" y="8286749"/>
          <a:ext cx="183832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p>
        <a:p>
          <a:r>
            <a:rPr lang="en-US" sz="1100" b="1"/>
            <a:t>Time to peak</a:t>
          </a:r>
          <a:r>
            <a:rPr lang="en-US" sz="1100" b="1" baseline="0"/>
            <a:t> is in accordance with Table 19 (below) with 50% exceedance.</a:t>
          </a:r>
          <a:endParaRPr lang="en-US" sz="1100" b="1"/>
        </a:p>
      </xdr:txBody>
    </xdr:sp>
    <xdr:clientData/>
  </xdr:twoCellAnchor>
  <xdr:twoCellAnchor>
    <xdr:from>
      <xdr:col>7</xdr:col>
      <xdr:colOff>9525</xdr:colOff>
      <xdr:row>62</xdr:row>
      <xdr:rowOff>19051</xdr:rowOff>
    </xdr:from>
    <xdr:to>
      <xdr:col>12</xdr:col>
      <xdr:colOff>504825</xdr:colOff>
      <xdr:row>64</xdr:row>
      <xdr:rowOff>1</xdr:rowOff>
    </xdr:to>
    <xdr:sp macro="" textlink="">
      <xdr:nvSpPr>
        <xdr:cNvPr id="6" name="TextBox 5">
          <a:extLst>
            <a:ext uri="{FF2B5EF4-FFF2-40B4-BE49-F238E27FC236}">
              <a16:creationId xmlns:a16="http://schemas.microsoft.com/office/drawing/2014/main" xmlns="" id="{00000000-0008-0000-0100-000006000000}"/>
            </a:ext>
          </a:extLst>
        </xdr:cNvPr>
        <xdr:cNvSpPr txBox="1"/>
      </xdr:nvSpPr>
      <xdr:spPr>
        <a:xfrm>
          <a:off x="6296025" y="10382251"/>
          <a:ext cx="36290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SEE THE PLOTTED HYETOGRAPH ON THE NEXT WORKSHEET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419100</xdr:colOff>
      <xdr:row>4</xdr:row>
      <xdr:rowOff>76199</xdr:rowOff>
    </xdr:from>
    <xdr:to>
      <xdr:col>16</xdr:col>
      <xdr:colOff>200025</xdr:colOff>
      <xdr:row>32</xdr:row>
      <xdr:rowOff>0</xdr:rowOff>
    </xdr:to>
    <xdr:graphicFrame macro="">
      <xdr:nvGraphicFramePr>
        <xdr:cNvPr id="16428" name="Chart 1">
          <a:extLst>
            <a:ext uri="{FF2B5EF4-FFF2-40B4-BE49-F238E27FC236}">
              <a16:creationId xmlns:a16="http://schemas.microsoft.com/office/drawing/2014/main" xmlns="" id="{00000000-0008-0000-0200-00002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93</xdr:row>
      <xdr:rowOff>19050</xdr:rowOff>
    </xdr:from>
    <xdr:to>
      <xdr:col>7</xdr:col>
      <xdr:colOff>485775</xdr:colOff>
      <xdr:row>125</xdr:row>
      <xdr:rowOff>19050</xdr:rowOff>
    </xdr:to>
    <xdr:pic>
      <xdr:nvPicPr>
        <xdr:cNvPr id="2" name="Picture 6">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070610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128</xdr:row>
      <xdr:rowOff>85725</xdr:rowOff>
    </xdr:from>
    <xdr:to>
      <xdr:col>6</xdr:col>
      <xdr:colOff>152400</xdr:colOff>
      <xdr:row>144</xdr:row>
      <xdr:rowOff>66675</xdr:rowOff>
    </xdr:to>
    <xdr:pic>
      <xdr:nvPicPr>
        <xdr:cNvPr id="3" name="Picture 17">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6602075"/>
          <a:ext cx="521017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138</xdr:row>
      <xdr:rowOff>114300</xdr:rowOff>
    </xdr:from>
    <xdr:to>
      <xdr:col>1</xdr:col>
      <xdr:colOff>695325</xdr:colOff>
      <xdr:row>139</xdr:row>
      <xdr:rowOff>142875</xdr:rowOff>
    </xdr:to>
    <xdr:sp macro="" textlink="">
      <xdr:nvSpPr>
        <xdr:cNvPr id="4" name="Rectangle 18">
          <a:extLst>
            <a:ext uri="{FF2B5EF4-FFF2-40B4-BE49-F238E27FC236}">
              <a16:creationId xmlns:a16="http://schemas.microsoft.com/office/drawing/2014/main" xmlns="" id="{00000000-0008-0000-0300-000004000000}"/>
            </a:ext>
          </a:extLst>
        </xdr:cNvPr>
        <xdr:cNvSpPr>
          <a:spLocks noChangeArrowheads="1"/>
        </xdr:cNvSpPr>
      </xdr:nvSpPr>
      <xdr:spPr bwMode="auto">
        <a:xfrm>
          <a:off x="1657350" y="18249900"/>
          <a:ext cx="323850" cy="190500"/>
        </a:xfrm>
        <a:prstGeom prst="rect">
          <a:avLst/>
        </a:prstGeom>
        <a:noFill/>
        <a:ln w="222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419100</xdr:colOff>
      <xdr:row>95</xdr:row>
      <xdr:rowOff>19050</xdr:rowOff>
    </xdr:from>
    <xdr:to>
      <xdr:col>7</xdr:col>
      <xdr:colOff>485775</xdr:colOff>
      <xdr:row>127</xdr:row>
      <xdr:rowOff>19050</xdr:rowOff>
    </xdr:to>
    <xdr:pic>
      <xdr:nvPicPr>
        <xdr:cNvPr id="6" name="Picture 6">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102995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457199</xdr:colOff>
      <xdr:row>70</xdr:row>
      <xdr:rowOff>47625</xdr:rowOff>
    </xdr:from>
    <xdr:to>
      <xdr:col>10</xdr:col>
      <xdr:colOff>299796</xdr:colOff>
      <xdr:row>89</xdr:row>
      <xdr:rowOff>85725</xdr:rowOff>
    </xdr:to>
    <xdr:pic>
      <xdr:nvPicPr>
        <xdr:cNvPr id="7" name="Picture 6">
          <a:extLst>
            <a:ext uri="{FF2B5EF4-FFF2-40B4-BE49-F238E27FC236}">
              <a16:creationId xmlns:a16="http://schemas.microsoft.com/office/drawing/2014/main" xmlns="" id="{00000000-0008-0000-0300-000007000000}"/>
            </a:ext>
          </a:extLst>
        </xdr:cNvPr>
        <xdr:cNvPicPr>
          <a:picLocks noChangeAspect="1"/>
        </xdr:cNvPicPr>
      </xdr:nvPicPr>
      <xdr:blipFill rotWithShape="1">
        <a:blip xmlns:r="http://schemas.openxmlformats.org/officeDocument/2006/relationships" r:embed="rId3"/>
        <a:srcRect l="10142" t="34572" r="9666" b="10223"/>
        <a:stretch/>
      </xdr:blipFill>
      <xdr:spPr>
        <a:xfrm>
          <a:off x="457199" y="11058525"/>
          <a:ext cx="8043622" cy="3114675"/>
        </a:xfrm>
        <a:prstGeom prst="rect">
          <a:avLst/>
        </a:prstGeom>
      </xdr:spPr>
    </xdr:pic>
    <xdr:clientData/>
  </xdr:twoCellAnchor>
  <xdr:twoCellAnchor>
    <xdr:from>
      <xdr:col>1</xdr:col>
      <xdr:colOff>276224</xdr:colOff>
      <xdr:row>70</xdr:row>
      <xdr:rowOff>66675</xdr:rowOff>
    </xdr:from>
    <xdr:to>
      <xdr:col>2</xdr:col>
      <xdr:colOff>600074</xdr:colOff>
      <xdr:row>72</xdr:row>
      <xdr:rowOff>57150</xdr:rowOff>
    </xdr:to>
    <xdr:sp macro="" textlink="">
      <xdr:nvSpPr>
        <xdr:cNvPr id="10" name="TextBox 9">
          <a:extLst>
            <a:ext uri="{FF2B5EF4-FFF2-40B4-BE49-F238E27FC236}">
              <a16:creationId xmlns:a16="http://schemas.microsoft.com/office/drawing/2014/main" xmlns="" id="{00000000-0008-0000-0300-00000A000000}"/>
            </a:ext>
          </a:extLst>
        </xdr:cNvPr>
        <xdr:cNvSpPr txBox="1"/>
      </xdr:nvSpPr>
      <xdr:spPr>
        <a:xfrm>
          <a:off x="1562099" y="11077575"/>
          <a:ext cx="121920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 14 Region 2</a:t>
          </a:r>
        </a:p>
      </xdr:txBody>
    </xdr:sp>
    <xdr:clientData/>
  </xdr:twoCellAnchor>
  <xdr:twoCellAnchor>
    <xdr:from>
      <xdr:col>5</xdr:col>
      <xdr:colOff>361949</xdr:colOff>
      <xdr:row>72</xdr:row>
      <xdr:rowOff>123825</xdr:rowOff>
    </xdr:from>
    <xdr:to>
      <xdr:col>5</xdr:col>
      <xdr:colOff>828674</xdr:colOff>
      <xdr:row>89</xdr:row>
      <xdr:rowOff>114300</xdr:rowOff>
    </xdr:to>
    <xdr:sp macro="" textlink="">
      <xdr:nvSpPr>
        <xdr:cNvPr id="11" name="Rectangle 10">
          <a:extLst>
            <a:ext uri="{FF2B5EF4-FFF2-40B4-BE49-F238E27FC236}">
              <a16:creationId xmlns:a16="http://schemas.microsoft.com/office/drawing/2014/main" xmlns="" id="{00000000-0008-0000-0300-00000B000000}"/>
            </a:ext>
          </a:extLst>
        </xdr:cNvPr>
        <xdr:cNvSpPr/>
      </xdr:nvSpPr>
      <xdr:spPr>
        <a:xfrm>
          <a:off x="4867274" y="11458575"/>
          <a:ext cx="466725" cy="2743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295275</xdr:colOff>
      <xdr:row>14</xdr:row>
      <xdr:rowOff>9525</xdr:rowOff>
    </xdr:from>
    <xdr:to>
      <xdr:col>14</xdr:col>
      <xdr:colOff>590550</xdr:colOff>
      <xdr:row>33</xdr:row>
      <xdr:rowOff>66675</xdr:rowOff>
    </xdr:to>
    <xdr:sp macro="" textlink="">
      <xdr:nvSpPr>
        <xdr:cNvPr id="13" name="TextBox 12">
          <a:extLst>
            <a:ext uri="{FF2B5EF4-FFF2-40B4-BE49-F238E27FC236}">
              <a16:creationId xmlns:a16="http://schemas.microsoft.com/office/drawing/2014/main" xmlns="" id="{00000000-0008-0000-0300-00000D000000}"/>
            </a:ext>
          </a:extLst>
        </xdr:cNvPr>
        <xdr:cNvSpPr txBox="1"/>
      </xdr:nvSpPr>
      <xdr:spPr>
        <a:xfrm>
          <a:off x="8496300" y="2276475"/>
          <a:ext cx="2733675" cy="313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To avoid too much conservatism, the following has been incorporated into this spreadsheet: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1) The 50% exceedance probability hyetograph pattern is used to distribute incremental storm depths;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2) 50% exceedance probability</a:t>
          </a:r>
          <a:r>
            <a:rPr lang="en-US" sz="1100" baseline="0">
              <a:solidFill>
                <a:schemeClr val="dk1"/>
              </a:solidFill>
              <a:latin typeface="+mn-lt"/>
              <a:ea typeface="+mn-ea"/>
              <a:cs typeface="+mn-cs"/>
            </a:rPr>
            <a:t> </a:t>
          </a:r>
          <a:r>
            <a:rPr lang="en-US" sz="1100">
              <a:solidFill>
                <a:schemeClr val="dk1"/>
              </a:solidFill>
              <a:latin typeface="+mn-lt"/>
              <a:ea typeface="+mn-ea"/>
              <a:cs typeface="+mn-cs"/>
            </a:rPr>
            <a:t>storm characteristics</a:t>
          </a:r>
          <a:r>
            <a:rPr lang="en-US" sz="1100" baseline="0">
              <a:solidFill>
                <a:schemeClr val="dk1"/>
              </a:solidFill>
              <a:latin typeface="+mn-lt"/>
              <a:ea typeface="+mn-ea"/>
              <a:cs typeface="+mn-cs"/>
            </a:rPr>
            <a:t> have been used.</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user is also</a:t>
          </a:r>
          <a:r>
            <a:rPr lang="en-US" sz="1100" baseline="0">
              <a:solidFill>
                <a:schemeClr val="dk1"/>
              </a:solidFill>
              <a:latin typeface="+mn-lt"/>
              <a:ea typeface="+mn-ea"/>
              <a:cs typeface="+mn-cs"/>
            </a:rPr>
            <a:t> </a:t>
          </a:r>
          <a:r>
            <a:rPr lang="en-US" sz="1100">
              <a:solidFill>
                <a:schemeClr val="dk1"/>
              </a:solidFill>
              <a:latin typeface="+mn-lt"/>
              <a:ea typeface="+mn-ea"/>
              <a:cs typeface="+mn-cs"/>
            </a:rPr>
            <a:t>cautioned to use the depth-area adjustment</a:t>
          </a:r>
          <a:r>
            <a:rPr lang="en-US" sz="1100" baseline="0">
              <a:solidFill>
                <a:schemeClr val="dk1"/>
              </a:solidFill>
              <a:latin typeface="+mn-lt"/>
              <a:ea typeface="+mn-ea"/>
              <a:cs typeface="+mn-cs"/>
            </a:rPr>
            <a:t> in Figure 17 ONLY if it was </a:t>
          </a:r>
          <a:r>
            <a:rPr lang="en-US" sz="1100" u="sng" baseline="0">
              <a:solidFill>
                <a:schemeClr val="dk1"/>
              </a:solidFill>
              <a:latin typeface="+mn-lt"/>
              <a:ea typeface="+mn-ea"/>
              <a:cs typeface="+mn-cs"/>
            </a:rPr>
            <a:t>not</a:t>
          </a:r>
          <a:r>
            <a:rPr lang="en-US" sz="1100" baseline="0">
              <a:solidFill>
                <a:schemeClr val="dk1"/>
              </a:solidFill>
              <a:latin typeface="+mn-lt"/>
              <a:ea typeface="+mn-ea"/>
              <a:cs typeface="+mn-cs"/>
            </a:rPr>
            <a:t> used in the basin average depth calculations. If it was already used for the basin average depth,  enter a value of 1 in each of the </a:t>
          </a:r>
          <a:r>
            <a:rPr lang="en-US" sz="1100" b="1" baseline="0">
              <a:solidFill>
                <a:srgbClr val="00B050"/>
              </a:solidFill>
              <a:latin typeface="+mn-lt"/>
              <a:ea typeface="+mn-ea"/>
              <a:cs typeface="+mn-cs"/>
            </a:rPr>
            <a:t>green</a:t>
          </a:r>
          <a:r>
            <a:rPr lang="en-US" sz="1100" baseline="0">
              <a:solidFill>
                <a:schemeClr val="dk1"/>
              </a:solidFill>
              <a:latin typeface="+mn-lt"/>
              <a:ea typeface="+mn-ea"/>
              <a:cs typeface="+mn-cs"/>
            </a:rPr>
            <a:t> cells in column C.</a:t>
          </a:r>
          <a:endParaRPr lang="en-US" sz="1100"/>
        </a:p>
      </xdr:txBody>
    </xdr:sp>
    <xdr:clientData/>
  </xdr:twoCellAnchor>
  <xdr:twoCellAnchor>
    <xdr:from>
      <xdr:col>7</xdr:col>
      <xdr:colOff>0</xdr:colOff>
      <xdr:row>49</xdr:row>
      <xdr:rowOff>104775</xdr:rowOff>
    </xdr:from>
    <xdr:to>
      <xdr:col>9</xdr:col>
      <xdr:colOff>533400</xdr:colOff>
      <xdr:row>55</xdr:row>
      <xdr:rowOff>152400</xdr:rowOff>
    </xdr:to>
    <xdr:sp macro="" textlink="">
      <xdr:nvSpPr>
        <xdr:cNvPr id="14" name="TextBox 13">
          <a:extLst>
            <a:ext uri="{FF2B5EF4-FFF2-40B4-BE49-F238E27FC236}">
              <a16:creationId xmlns:a16="http://schemas.microsoft.com/office/drawing/2014/main" xmlns="" id="{00000000-0008-0000-0300-00000E000000}"/>
            </a:ext>
          </a:extLst>
        </xdr:cNvPr>
        <xdr:cNvSpPr txBox="1"/>
      </xdr:nvSpPr>
      <xdr:spPr>
        <a:xfrm>
          <a:off x="6286500" y="8362950"/>
          <a:ext cx="183832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p>
        <a:p>
          <a:r>
            <a:rPr lang="en-US" sz="1100" b="1"/>
            <a:t>Time to peak</a:t>
          </a:r>
          <a:r>
            <a:rPr lang="en-US" sz="1100" b="1" baseline="0"/>
            <a:t> is in accordance with Table 19 (below) with 50% exceedance.</a:t>
          </a:r>
          <a:endParaRPr lang="en-US" sz="1100" b="1"/>
        </a:p>
      </xdr:txBody>
    </xdr:sp>
    <xdr:clientData/>
  </xdr:twoCellAnchor>
  <xdr:twoCellAnchor>
    <xdr:from>
      <xdr:col>7</xdr:col>
      <xdr:colOff>0</xdr:colOff>
      <xdr:row>64</xdr:row>
      <xdr:rowOff>0</xdr:rowOff>
    </xdr:from>
    <xdr:to>
      <xdr:col>12</xdr:col>
      <xdr:colOff>495300</xdr:colOff>
      <xdr:row>65</xdr:row>
      <xdr:rowOff>142875</xdr:rowOff>
    </xdr:to>
    <xdr:sp macro="" textlink="">
      <xdr:nvSpPr>
        <xdr:cNvPr id="15" name="TextBox 14">
          <a:extLst>
            <a:ext uri="{FF2B5EF4-FFF2-40B4-BE49-F238E27FC236}">
              <a16:creationId xmlns:a16="http://schemas.microsoft.com/office/drawing/2014/main" xmlns="" id="{00000000-0008-0000-0300-00000F000000}"/>
            </a:ext>
          </a:extLst>
        </xdr:cNvPr>
        <xdr:cNvSpPr txBox="1"/>
      </xdr:nvSpPr>
      <xdr:spPr>
        <a:xfrm>
          <a:off x="6286500" y="10687050"/>
          <a:ext cx="36290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SEE THE PLOTTED HYETOGRAPH ON THE NEXT WORKSHEET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419100</xdr:colOff>
      <xdr:row>4</xdr:row>
      <xdr:rowOff>76200</xdr:rowOff>
    </xdr:from>
    <xdr:to>
      <xdr:col>13</xdr:col>
      <xdr:colOff>552450</xdr:colOff>
      <xdr:row>26</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419100</xdr:colOff>
      <xdr:row>97</xdr:row>
      <xdr:rowOff>19050</xdr:rowOff>
    </xdr:from>
    <xdr:to>
      <xdr:col>7</xdr:col>
      <xdr:colOff>485775</xdr:colOff>
      <xdr:row>129</xdr:row>
      <xdr:rowOff>19050</xdr:rowOff>
    </xdr:to>
    <xdr:pic>
      <xdr:nvPicPr>
        <xdr:cNvPr id="2" name="Picture 6">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070610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131</xdr:row>
      <xdr:rowOff>85725</xdr:rowOff>
    </xdr:from>
    <xdr:to>
      <xdr:col>6</xdr:col>
      <xdr:colOff>438150</xdr:colOff>
      <xdr:row>147</xdr:row>
      <xdr:rowOff>66675</xdr:rowOff>
    </xdr:to>
    <xdr:pic>
      <xdr:nvPicPr>
        <xdr:cNvPr id="3" name="Picture 17">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6440150"/>
          <a:ext cx="53721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97</xdr:row>
      <xdr:rowOff>19050</xdr:rowOff>
    </xdr:from>
    <xdr:to>
      <xdr:col>7</xdr:col>
      <xdr:colOff>485775</xdr:colOff>
      <xdr:row>129</xdr:row>
      <xdr:rowOff>19050</xdr:rowOff>
    </xdr:to>
    <xdr:pic>
      <xdr:nvPicPr>
        <xdr:cNvPr id="5" name="Picture 6">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070610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141</xdr:row>
      <xdr:rowOff>95250</xdr:rowOff>
    </xdr:from>
    <xdr:to>
      <xdr:col>2</xdr:col>
      <xdr:colOff>447675</xdr:colOff>
      <xdr:row>142</xdr:row>
      <xdr:rowOff>123825</xdr:rowOff>
    </xdr:to>
    <xdr:sp macro="" textlink="">
      <xdr:nvSpPr>
        <xdr:cNvPr id="7" name="Rectangle 18">
          <a:extLst>
            <a:ext uri="{FF2B5EF4-FFF2-40B4-BE49-F238E27FC236}">
              <a16:creationId xmlns:a16="http://schemas.microsoft.com/office/drawing/2014/main" xmlns="" id="{00000000-0008-0000-0500-000007000000}"/>
            </a:ext>
          </a:extLst>
        </xdr:cNvPr>
        <xdr:cNvSpPr>
          <a:spLocks noChangeArrowheads="1"/>
        </xdr:cNvSpPr>
      </xdr:nvSpPr>
      <xdr:spPr bwMode="auto">
        <a:xfrm>
          <a:off x="2305050" y="18068925"/>
          <a:ext cx="323850" cy="190500"/>
        </a:xfrm>
        <a:prstGeom prst="rect">
          <a:avLst/>
        </a:prstGeom>
        <a:noFill/>
        <a:ln w="2222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419100</xdr:colOff>
      <xdr:row>99</xdr:row>
      <xdr:rowOff>19050</xdr:rowOff>
    </xdr:from>
    <xdr:to>
      <xdr:col>7</xdr:col>
      <xdr:colOff>485775</xdr:colOff>
      <xdr:row>131</xdr:row>
      <xdr:rowOff>19050</xdr:rowOff>
    </xdr:to>
    <xdr:pic>
      <xdr:nvPicPr>
        <xdr:cNvPr id="9" name="Picture 6">
          <a:extLst>
            <a:ext uri="{FF2B5EF4-FFF2-40B4-BE49-F238E27FC236}">
              <a16:creationId xmlns:a16="http://schemas.microsoft.com/office/drawing/2014/main" xmlns=""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1029950"/>
          <a:ext cx="6353175" cy="518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72</xdr:row>
      <xdr:rowOff>9525</xdr:rowOff>
    </xdr:from>
    <xdr:to>
      <xdr:col>11</xdr:col>
      <xdr:colOff>574672</xdr:colOff>
      <xdr:row>93</xdr:row>
      <xdr:rowOff>114299</xdr:rowOff>
    </xdr:to>
    <xdr:pic>
      <xdr:nvPicPr>
        <xdr:cNvPr id="10" name="Picture 9">
          <a:extLst>
            <a:ext uri="{FF2B5EF4-FFF2-40B4-BE49-F238E27FC236}">
              <a16:creationId xmlns:a16="http://schemas.microsoft.com/office/drawing/2014/main" xmlns="" id="{00000000-0008-0000-0500-00000A000000}"/>
            </a:ext>
          </a:extLst>
        </xdr:cNvPr>
        <xdr:cNvPicPr>
          <a:picLocks noChangeAspect="1"/>
        </xdr:cNvPicPr>
      </xdr:nvPicPr>
      <xdr:blipFill rotWithShape="1">
        <a:blip xmlns:r="http://schemas.openxmlformats.org/officeDocument/2006/relationships" r:embed="rId3"/>
        <a:srcRect l="12107" t="33142" r="7536" b="12001"/>
        <a:stretch/>
      </xdr:blipFill>
      <xdr:spPr>
        <a:xfrm>
          <a:off x="257175" y="11020425"/>
          <a:ext cx="9128122" cy="3505199"/>
        </a:xfrm>
        <a:prstGeom prst="rect">
          <a:avLst/>
        </a:prstGeom>
      </xdr:spPr>
    </xdr:pic>
    <xdr:clientData/>
  </xdr:twoCellAnchor>
  <xdr:twoCellAnchor>
    <xdr:from>
      <xdr:col>1</xdr:col>
      <xdr:colOff>152400</xdr:colOff>
      <xdr:row>72</xdr:row>
      <xdr:rowOff>38100</xdr:rowOff>
    </xdr:from>
    <xdr:to>
      <xdr:col>2</xdr:col>
      <xdr:colOff>476250</xdr:colOff>
      <xdr:row>74</xdr:row>
      <xdr:rowOff>28575</xdr:rowOff>
    </xdr:to>
    <xdr:sp macro="" textlink="">
      <xdr:nvSpPr>
        <xdr:cNvPr id="14" name="TextBox 13">
          <a:extLst>
            <a:ext uri="{FF2B5EF4-FFF2-40B4-BE49-F238E27FC236}">
              <a16:creationId xmlns:a16="http://schemas.microsoft.com/office/drawing/2014/main" xmlns="" id="{00000000-0008-0000-0500-00000E000000}"/>
            </a:ext>
          </a:extLst>
        </xdr:cNvPr>
        <xdr:cNvSpPr txBox="1"/>
      </xdr:nvSpPr>
      <xdr:spPr>
        <a:xfrm>
          <a:off x="1438275" y="11049000"/>
          <a:ext cx="121920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 15 Region 3</a:t>
          </a:r>
        </a:p>
      </xdr:txBody>
    </xdr:sp>
    <xdr:clientData/>
  </xdr:twoCellAnchor>
  <xdr:twoCellAnchor>
    <xdr:from>
      <xdr:col>5</xdr:col>
      <xdr:colOff>752475</xdr:colOff>
      <xdr:row>75</xdr:row>
      <xdr:rowOff>142875</xdr:rowOff>
    </xdr:from>
    <xdr:to>
      <xdr:col>6</xdr:col>
      <xdr:colOff>295275</xdr:colOff>
      <xdr:row>92</xdr:row>
      <xdr:rowOff>133350</xdr:rowOff>
    </xdr:to>
    <xdr:sp macro="" textlink="">
      <xdr:nvSpPr>
        <xdr:cNvPr id="15" name="Rectangle 14">
          <a:extLst>
            <a:ext uri="{FF2B5EF4-FFF2-40B4-BE49-F238E27FC236}">
              <a16:creationId xmlns:a16="http://schemas.microsoft.com/office/drawing/2014/main" xmlns="" id="{00000000-0008-0000-0500-00000F000000}"/>
            </a:ext>
          </a:extLst>
        </xdr:cNvPr>
        <xdr:cNvSpPr/>
      </xdr:nvSpPr>
      <xdr:spPr>
        <a:xfrm>
          <a:off x="5257800" y="11639550"/>
          <a:ext cx="466725" cy="2743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600075</xdr:colOff>
      <xdr:row>17</xdr:row>
      <xdr:rowOff>9525</xdr:rowOff>
    </xdr:from>
    <xdr:to>
      <xdr:col>14</xdr:col>
      <xdr:colOff>285750</xdr:colOff>
      <xdr:row>36</xdr:row>
      <xdr:rowOff>66675</xdr:rowOff>
    </xdr:to>
    <xdr:sp macro="" textlink="">
      <xdr:nvSpPr>
        <xdr:cNvPr id="16" name="TextBox 15">
          <a:extLst>
            <a:ext uri="{FF2B5EF4-FFF2-40B4-BE49-F238E27FC236}">
              <a16:creationId xmlns:a16="http://schemas.microsoft.com/office/drawing/2014/main" xmlns="" id="{00000000-0008-0000-0500-000010000000}"/>
            </a:ext>
          </a:extLst>
        </xdr:cNvPr>
        <xdr:cNvSpPr txBox="1"/>
      </xdr:nvSpPr>
      <xdr:spPr>
        <a:xfrm>
          <a:off x="8191500" y="2762250"/>
          <a:ext cx="2733675" cy="313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To avoid too much conservatism, the following has been incorporated into this spreadsheet: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1) The 50% exceedance probability hyetograph pattern is used to distribute incremental storm depths;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2) 50% exceedance probability</a:t>
          </a:r>
          <a:r>
            <a:rPr lang="en-US" sz="1100" baseline="0">
              <a:solidFill>
                <a:schemeClr val="dk1"/>
              </a:solidFill>
              <a:latin typeface="+mn-lt"/>
              <a:ea typeface="+mn-ea"/>
              <a:cs typeface="+mn-cs"/>
            </a:rPr>
            <a:t> </a:t>
          </a:r>
          <a:r>
            <a:rPr lang="en-US" sz="1100">
              <a:solidFill>
                <a:schemeClr val="dk1"/>
              </a:solidFill>
              <a:latin typeface="+mn-lt"/>
              <a:ea typeface="+mn-ea"/>
              <a:cs typeface="+mn-cs"/>
            </a:rPr>
            <a:t>storm characteristics</a:t>
          </a:r>
          <a:r>
            <a:rPr lang="en-US" sz="1100" baseline="0">
              <a:solidFill>
                <a:schemeClr val="dk1"/>
              </a:solidFill>
              <a:latin typeface="+mn-lt"/>
              <a:ea typeface="+mn-ea"/>
              <a:cs typeface="+mn-cs"/>
            </a:rPr>
            <a:t> have been used.</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user is also</a:t>
          </a:r>
          <a:r>
            <a:rPr lang="en-US" sz="1100" baseline="0">
              <a:solidFill>
                <a:schemeClr val="dk1"/>
              </a:solidFill>
              <a:latin typeface="+mn-lt"/>
              <a:ea typeface="+mn-ea"/>
              <a:cs typeface="+mn-cs"/>
            </a:rPr>
            <a:t> </a:t>
          </a:r>
          <a:r>
            <a:rPr lang="en-US" sz="1100">
              <a:solidFill>
                <a:schemeClr val="dk1"/>
              </a:solidFill>
              <a:latin typeface="+mn-lt"/>
              <a:ea typeface="+mn-ea"/>
              <a:cs typeface="+mn-cs"/>
            </a:rPr>
            <a:t>cautioned to use the depth-area adjustment</a:t>
          </a:r>
          <a:r>
            <a:rPr lang="en-US" sz="1100" baseline="0">
              <a:solidFill>
                <a:schemeClr val="dk1"/>
              </a:solidFill>
              <a:latin typeface="+mn-lt"/>
              <a:ea typeface="+mn-ea"/>
              <a:cs typeface="+mn-cs"/>
            </a:rPr>
            <a:t> in Figure 17 ONLY if it was </a:t>
          </a:r>
          <a:r>
            <a:rPr lang="en-US" sz="1100" u="sng" baseline="0">
              <a:solidFill>
                <a:schemeClr val="dk1"/>
              </a:solidFill>
              <a:latin typeface="+mn-lt"/>
              <a:ea typeface="+mn-ea"/>
              <a:cs typeface="+mn-cs"/>
            </a:rPr>
            <a:t>not</a:t>
          </a:r>
          <a:r>
            <a:rPr lang="en-US" sz="1100" baseline="0">
              <a:solidFill>
                <a:schemeClr val="dk1"/>
              </a:solidFill>
              <a:latin typeface="+mn-lt"/>
              <a:ea typeface="+mn-ea"/>
              <a:cs typeface="+mn-cs"/>
            </a:rPr>
            <a:t> used in the basin average depth calculations. If it was already used for the basin average depth,  enter a value of 1 in each of the </a:t>
          </a:r>
          <a:r>
            <a:rPr lang="en-US" sz="1100" b="1" baseline="0">
              <a:solidFill>
                <a:srgbClr val="00B050"/>
              </a:solidFill>
              <a:latin typeface="+mn-lt"/>
              <a:ea typeface="+mn-ea"/>
              <a:cs typeface="+mn-cs"/>
            </a:rPr>
            <a:t>green</a:t>
          </a:r>
          <a:r>
            <a:rPr lang="en-US" sz="1100" baseline="0">
              <a:solidFill>
                <a:schemeClr val="dk1"/>
              </a:solidFill>
              <a:latin typeface="+mn-lt"/>
              <a:ea typeface="+mn-ea"/>
              <a:cs typeface="+mn-cs"/>
            </a:rPr>
            <a:t> cells in column C.</a:t>
          </a:r>
          <a:endParaRPr lang="en-US" sz="1100"/>
        </a:p>
      </xdr:txBody>
    </xdr:sp>
    <xdr:clientData/>
  </xdr:twoCellAnchor>
  <xdr:twoCellAnchor>
    <xdr:from>
      <xdr:col>7</xdr:col>
      <xdr:colOff>28575</xdr:colOff>
      <xdr:row>49</xdr:row>
      <xdr:rowOff>152400</xdr:rowOff>
    </xdr:from>
    <xdr:to>
      <xdr:col>9</xdr:col>
      <xdr:colOff>561975</xdr:colOff>
      <xdr:row>56</xdr:row>
      <xdr:rowOff>38100</xdr:rowOff>
    </xdr:to>
    <xdr:sp macro="" textlink="">
      <xdr:nvSpPr>
        <xdr:cNvPr id="17" name="TextBox 16">
          <a:extLst>
            <a:ext uri="{FF2B5EF4-FFF2-40B4-BE49-F238E27FC236}">
              <a16:creationId xmlns:a16="http://schemas.microsoft.com/office/drawing/2014/main" xmlns="" id="{00000000-0008-0000-0500-000011000000}"/>
            </a:ext>
          </a:extLst>
        </xdr:cNvPr>
        <xdr:cNvSpPr txBox="1"/>
      </xdr:nvSpPr>
      <xdr:spPr>
        <a:xfrm>
          <a:off x="6315075" y="8410575"/>
          <a:ext cx="183832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p>
        <a:p>
          <a:r>
            <a:rPr lang="en-US" sz="1100" b="1"/>
            <a:t>Time to peak</a:t>
          </a:r>
          <a:r>
            <a:rPr lang="en-US" sz="1100" b="1" baseline="0"/>
            <a:t> is in accordance with Table 19 (below) with 50% exceedance.</a:t>
          </a:r>
          <a:endParaRPr lang="en-US" sz="1100" b="1"/>
        </a:p>
      </xdr:txBody>
    </xdr:sp>
    <xdr:clientData/>
  </xdr:twoCellAnchor>
  <xdr:twoCellAnchor>
    <xdr:from>
      <xdr:col>7</xdr:col>
      <xdr:colOff>0</xdr:colOff>
      <xdr:row>64</xdr:row>
      <xdr:rowOff>0</xdr:rowOff>
    </xdr:from>
    <xdr:to>
      <xdr:col>12</xdr:col>
      <xdr:colOff>495300</xdr:colOff>
      <xdr:row>65</xdr:row>
      <xdr:rowOff>142875</xdr:rowOff>
    </xdr:to>
    <xdr:sp macro="" textlink="">
      <xdr:nvSpPr>
        <xdr:cNvPr id="19" name="TextBox 18">
          <a:extLst>
            <a:ext uri="{FF2B5EF4-FFF2-40B4-BE49-F238E27FC236}">
              <a16:creationId xmlns:a16="http://schemas.microsoft.com/office/drawing/2014/main" xmlns="" id="{00000000-0008-0000-0500-000013000000}"/>
            </a:ext>
          </a:extLst>
        </xdr:cNvPr>
        <xdr:cNvSpPr txBox="1"/>
      </xdr:nvSpPr>
      <xdr:spPr>
        <a:xfrm>
          <a:off x="6286500" y="10687050"/>
          <a:ext cx="36290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SEE THE PLOTTED HYETOGRAPH ON THE NEXT WORKSHEET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419100</xdr:colOff>
      <xdr:row>4</xdr:row>
      <xdr:rowOff>76200</xdr:rowOff>
    </xdr:from>
    <xdr:to>
      <xdr:col>13</xdr:col>
      <xdr:colOff>57150</xdr:colOff>
      <xdr:row>24</xdr:row>
      <xdr:rowOff>76200</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zoomScale="120" zoomScaleNormal="120" workbookViewId="0">
      <selection activeCell="K38" sqref="K38"/>
    </sheetView>
  </sheetViews>
  <sheetFormatPr defaultRowHeight="12.75" x14ac:dyDescent="0.2"/>
  <sheetData>
    <row r="1" spans="1:2" x14ac:dyDescent="0.2">
      <c r="A1" s="3"/>
    </row>
    <row r="2" spans="1:2" x14ac:dyDescent="0.2">
      <c r="A2" s="13"/>
    </row>
    <row r="3" spans="1:2" x14ac:dyDescent="0.2">
      <c r="A3" s="13"/>
      <c r="B3" s="16"/>
    </row>
    <row r="5" spans="1:2" x14ac:dyDescent="0.2">
      <c r="A5" s="3"/>
    </row>
    <row r="6" spans="1:2" x14ac:dyDescent="0.2">
      <c r="A6" s="13"/>
    </row>
    <row r="7" spans="1:2" x14ac:dyDescent="0.2">
      <c r="A7" s="13"/>
    </row>
    <row r="8" spans="1:2" x14ac:dyDescent="0.2">
      <c r="A8" s="13"/>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
  <sheetViews>
    <sheetView tabSelected="1" workbookViewId="0">
      <selection activeCell="L6" sqref="L6"/>
    </sheetView>
  </sheetViews>
  <sheetFormatPr defaultRowHeight="12.75" x14ac:dyDescent="0.2"/>
  <cols>
    <col min="1" max="1" width="13.28515625" customWidth="1"/>
    <col min="2" max="2" width="13.42578125" style="4" customWidth="1"/>
    <col min="3" max="3" width="10.7109375" customWidth="1"/>
    <col min="4" max="4" width="13.140625" customWidth="1"/>
    <col min="5" max="5" width="11" customWidth="1"/>
    <col min="6" max="6" width="13.85546875" customWidth="1"/>
    <col min="7" max="7" width="12.85546875" style="6" customWidth="1"/>
    <col min="8" max="8" width="9.140625" style="4"/>
    <col min="9" max="9" width="10.42578125" style="4" customWidth="1"/>
  </cols>
  <sheetData>
    <row r="1" spans="1:9" x14ac:dyDescent="0.2">
      <c r="A1" s="3" t="s">
        <v>14</v>
      </c>
    </row>
    <row r="2" spans="1:9" x14ac:dyDescent="0.2">
      <c r="A2" s="3"/>
    </row>
    <row r="3" spans="1:9" x14ac:dyDescent="0.2">
      <c r="A3" s="51" t="s">
        <v>30</v>
      </c>
      <c r="B3" s="52"/>
      <c r="C3" s="5" t="s">
        <v>31</v>
      </c>
      <c r="F3" s="5" t="s">
        <v>29</v>
      </c>
    </row>
    <row r="4" spans="1:9" x14ac:dyDescent="0.2">
      <c r="A4" s="44"/>
    </row>
    <row r="5" spans="1:9" x14ac:dyDescent="0.2">
      <c r="A5" s="1"/>
      <c r="C5" s="1"/>
    </row>
    <row r="6" spans="1:9" x14ac:dyDescent="0.2">
      <c r="A6" s="1"/>
      <c r="B6" s="5"/>
      <c r="C6" s="1"/>
    </row>
    <row r="7" spans="1:9" x14ac:dyDescent="0.2">
      <c r="A7" s="2" t="s">
        <v>0</v>
      </c>
      <c r="C7" s="17">
        <v>5</v>
      </c>
      <c r="D7" s="13" t="s">
        <v>25</v>
      </c>
    </row>
    <row r="8" spans="1:9" x14ac:dyDescent="0.2">
      <c r="A8" s="2"/>
      <c r="C8" s="2"/>
    </row>
    <row r="9" spans="1:9" x14ac:dyDescent="0.2">
      <c r="A9" s="24" t="s">
        <v>8</v>
      </c>
      <c r="B9" s="20" t="s">
        <v>2</v>
      </c>
      <c r="C9" s="19" t="s">
        <v>4</v>
      </c>
      <c r="D9" s="19" t="s">
        <v>6</v>
      </c>
      <c r="E9" s="19" t="s">
        <v>8</v>
      </c>
      <c r="F9" s="19" t="s">
        <v>8</v>
      </c>
      <c r="G9" s="21" t="s">
        <v>2</v>
      </c>
      <c r="H9" s="22" t="s">
        <v>11</v>
      </c>
      <c r="I9" s="20" t="s">
        <v>8</v>
      </c>
    </row>
    <row r="10" spans="1:9" x14ac:dyDescent="0.2">
      <c r="A10" s="24" t="s">
        <v>32</v>
      </c>
      <c r="B10" s="20" t="s">
        <v>3</v>
      </c>
      <c r="C10" s="19" t="s">
        <v>5</v>
      </c>
      <c r="D10" s="19" t="s">
        <v>7</v>
      </c>
      <c r="E10" s="19" t="s">
        <v>9</v>
      </c>
      <c r="F10" s="19" t="s">
        <v>7</v>
      </c>
      <c r="G10" s="21" t="s">
        <v>3</v>
      </c>
      <c r="H10" s="23" t="s">
        <v>20</v>
      </c>
      <c r="I10" s="20" t="s">
        <v>3</v>
      </c>
    </row>
    <row r="11" spans="1:9" x14ac:dyDescent="0.2">
      <c r="A11" s="19"/>
      <c r="B11" s="20" t="s">
        <v>13</v>
      </c>
      <c r="C11" s="24" t="s">
        <v>18</v>
      </c>
      <c r="D11" s="19" t="s">
        <v>3</v>
      </c>
      <c r="E11" s="19"/>
      <c r="F11" s="19" t="s">
        <v>3</v>
      </c>
      <c r="G11" s="25" t="s">
        <v>21</v>
      </c>
      <c r="H11" s="22" t="s">
        <v>10</v>
      </c>
      <c r="I11" s="20"/>
    </row>
    <row r="12" spans="1:9" x14ac:dyDescent="0.2">
      <c r="A12" s="19"/>
      <c r="B12" s="20"/>
      <c r="C12" s="24" t="s">
        <v>17</v>
      </c>
      <c r="D12" s="19"/>
      <c r="E12" s="19"/>
      <c r="F12" s="19"/>
      <c r="G12" s="21" t="s">
        <v>10</v>
      </c>
      <c r="H12" s="22"/>
      <c r="I12" s="20"/>
    </row>
    <row r="13" spans="1:9" x14ac:dyDescent="0.2">
      <c r="H13" s="7"/>
    </row>
    <row r="14" spans="1:9" x14ac:dyDescent="0.2">
      <c r="A14">
        <v>0</v>
      </c>
      <c r="B14" s="4">
        <v>0</v>
      </c>
      <c r="C14" s="18">
        <v>1</v>
      </c>
      <c r="D14" s="27">
        <f>+B14*C14</f>
        <v>0</v>
      </c>
      <c r="E14" s="27"/>
      <c r="F14" s="27"/>
      <c r="G14" s="28"/>
      <c r="H14" s="14"/>
      <c r="I14" s="14"/>
    </row>
    <row r="15" spans="1:9" x14ac:dyDescent="0.2">
      <c r="D15" s="27"/>
      <c r="E15" s="27">
        <f>+A16-A14</f>
        <v>8.3299999999999999E-2</v>
      </c>
      <c r="F15" s="27">
        <f>+D16-D14</f>
        <v>0.27</v>
      </c>
      <c r="G15" s="28">
        <f>+F15/(E15*12)</f>
        <v>0.27010804321728693</v>
      </c>
      <c r="H15" s="26">
        <f>+$C$7*G15</f>
        <v>1.3505402160864346</v>
      </c>
      <c r="I15" s="26">
        <f>+H15*E15*12</f>
        <v>1.35</v>
      </c>
    </row>
    <row r="16" spans="1:9" x14ac:dyDescent="0.2">
      <c r="A16">
        <v>8.3299999999999999E-2</v>
      </c>
      <c r="B16" s="4">
        <v>0.27</v>
      </c>
      <c r="C16" s="18">
        <v>1</v>
      </c>
      <c r="D16" s="27">
        <f>+B16*C16</f>
        <v>0.27</v>
      </c>
      <c r="E16" s="27"/>
      <c r="F16" s="27"/>
      <c r="G16" s="28"/>
      <c r="H16" s="26"/>
      <c r="I16" s="26"/>
    </row>
    <row r="17" spans="1:9" x14ac:dyDescent="0.2">
      <c r="D17" s="27"/>
      <c r="E17" s="27">
        <f>+A18-A16</f>
        <v>8.3700000000000011E-2</v>
      </c>
      <c r="F17" s="27">
        <f>+D18-D16</f>
        <v>0.17099999999999999</v>
      </c>
      <c r="G17" s="28">
        <f>+F17/(E17*12)</f>
        <v>0.17025089605734761</v>
      </c>
      <c r="H17" s="26">
        <f>+$C$7*G17</f>
        <v>0.85125448028673811</v>
      </c>
      <c r="I17" s="26">
        <f>+H17*E17*12</f>
        <v>0.85499999999999998</v>
      </c>
    </row>
    <row r="18" spans="1:9" x14ac:dyDescent="0.2">
      <c r="A18">
        <v>0.16700000000000001</v>
      </c>
      <c r="B18" s="4">
        <v>0.441</v>
      </c>
      <c r="C18" s="18">
        <v>1</v>
      </c>
      <c r="D18" s="27">
        <f>+B18*C18</f>
        <v>0.441</v>
      </c>
      <c r="E18" s="27"/>
      <c r="F18" s="27"/>
      <c r="G18" s="28"/>
      <c r="H18" s="26"/>
      <c r="I18" s="26"/>
    </row>
    <row r="19" spans="1:9" x14ac:dyDescent="0.2">
      <c r="D19" s="27"/>
      <c r="E19" s="27">
        <f>+A20-A18</f>
        <v>8.299999999999999E-2</v>
      </c>
      <c r="F19" s="27">
        <f>+D20-D18</f>
        <v>0.13199999999999995</v>
      </c>
      <c r="G19" s="28">
        <f>+F19/(E19*12)</f>
        <v>0.13253012048192767</v>
      </c>
      <c r="H19" s="26">
        <f>+$C$7*G19</f>
        <v>0.66265060240963836</v>
      </c>
      <c r="I19" s="26">
        <f>+H19*E19*12</f>
        <v>0.6599999999999997</v>
      </c>
    </row>
    <row r="20" spans="1:9" x14ac:dyDescent="0.2">
      <c r="A20">
        <v>0.25</v>
      </c>
      <c r="B20" s="4">
        <v>0.57299999999999995</v>
      </c>
      <c r="C20" s="18">
        <v>1</v>
      </c>
      <c r="D20" s="27">
        <f>+B20*C20</f>
        <v>0.57299999999999995</v>
      </c>
      <c r="E20" s="27"/>
      <c r="F20" s="27"/>
      <c r="G20" s="28"/>
      <c r="H20" s="26"/>
      <c r="I20" s="26"/>
    </row>
    <row r="21" spans="1:9" x14ac:dyDescent="0.2">
      <c r="D21" s="27"/>
      <c r="E21" s="27">
        <f>+A22-A20</f>
        <v>0.25</v>
      </c>
      <c r="F21" s="27">
        <f>+D22-D20</f>
        <v>0.19500000000000006</v>
      </c>
      <c r="G21" s="28">
        <f>+F21/(E21*12)</f>
        <v>6.5000000000000016E-2</v>
      </c>
      <c r="H21" s="26">
        <f>+$C$7*G21</f>
        <v>0.32500000000000007</v>
      </c>
      <c r="I21" s="26">
        <f>+H21*E21*12</f>
        <v>0.9750000000000002</v>
      </c>
    </row>
    <row r="22" spans="1:9" x14ac:dyDescent="0.2">
      <c r="A22">
        <v>0.5</v>
      </c>
      <c r="B22" s="4">
        <v>0.76800000000000002</v>
      </c>
      <c r="C22" s="18">
        <v>1</v>
      </c>
      <c r="D22" s="27">
        <f>+B22*C22</f>
        <v>0.76800000000000002</v>
      </c>
      <c r="E22" s="27"/>
      <c r="F22" s="27"/>
      <c r="G22" s="28"/>
      <c r="H22" s="26"/>
      <c r="I22" s="26"/>
    </row>
    <row r="23" spans="1:9" x14ac:dyDescent="0.2">
      <c r="D23" s="27"/>
      <c r="E23" s="27">
        <f>+A24-A22</f>
        <v>0.25</v>
      </c>
      <c r="F23" s="27">
        <f>+D24-D22</f>
        <v>8.0999999999999961E-2</v>
      </c>
      <c r="G23" s="28">
        <f>+F23/(E23*12)</f>
        <v>2.6999999999999986E-2</v>
      </c>
      <c r="H23" s="26">
        <f>+$C$7*G23</f>
        <v>0.13499999999999993</v>
      </c>
      <c r="I23" s="26">
        <f>+H23*E23*12</f>
        <v>0.4049999999999998</v>
      </c>
    </row>
    <row r="24" spans="1:9" x14ac:dyDescent="0.2">
      <c r="A24">
        <v>0.75</v>
      </c>
      <c r="B24" s="4">
        <v>0.84899999999999998</v>
      </c>
      <c r="C24" s="18">
        <v>1</v>
      </c>
      <c r="D24" s="27">
        <f>+B24*C24</f>
        <v>0.84899999999999998</v>
      </c>
      <c r="E24" s="27"/>
      <c r="F24" s="27"/>
      <c r="G24" s="28"/>
      <c r="H24" s="26"/>
      <c r="I24" s="26"/>
    </row>
    <row r="25" spans="1:9" x14ac:dyDescent="0.2">
      <c r="D25" s="27"/>
      <c r="E25" s="27">
        <f>+A26-A24</f>
        <v>0.25</v>
      </c>
      <c r="F25" s="27">
        <f>+D26-D24</f>
        <v>5.3000000000000047E-2</v>
      </c>
      <c r="G25" s="28">
        <f>+F25/(E25*12)</f>
        <v>1.7666666666666681E-2</v>
      </c>
      <c r="H25" s="26">
        <f>+$C$7*G25</f>
        <v>8.8333333333333403E-2</v>
      </c>
      <c r="I25" s="26">
        <f>+H25*E25*12</f>
        <v>0.26500000000000024</v>
      </c>
    </row>
    <row r="26" spans="1:9" x14ac:dyDescent="0.2">
      <c r="A26">
        <v>1</v>
      </c>
      <c r="B26" s="4">
        <v>0.90200000000000002</v>
      </c>
      <c r="C26" s="18">
        <v>1</v>
      </c>
      <c r="D26" s="27">
        <f>+B26*C26</f>
        <v>0.90200000000000002</v>
      </c>
      <c r="E26" s="27"/>
      <c r="F26" s="27"/>
      <c r="G26" s="28"/>
      <c r="H26" s="26"/>
      <c r="I26" s="26"/>
    </row>
    <row r="27" spans="1:9" x14ac:dyDescent="0.2">
      <c r="D27" s="27"/>
      <c r="E27" s="27">
        <f>+A28-A26</f>
        <v>0.5</v>
      </c>
      <c r="F27" s="27">
        <f>+D28-D26</f>
        <v>6.4999999999999947E-2</v>
      </c>
      <c r="G27" s="28">
        <f>+F27/(E27*12)</f>
        <v>1.0833333333333325E-2</v>
      </c>
      <c r="H27" s="26">
        <f>+$C$7*G27</f>
        <v>5.4166666666666627E-2</v>
      </c>
      <c r="I27" s="26">
        <f>+H27*E27*12</f>
        <v>0.32499999999999973</v>
      </c>
    </row>
    <row r="28" spans="1:9" x14ac:dyDescent="0.2">
      <c r="A28">
        <v>1.5</v>
      </c>
      <c r="B28" s="4">
        <v>0.96699999999999997</v>
      </c>
      <c r="C28" s="18">
        <v>1</v>
      </c>
      <c r="D28" s="27">
        <f>+B28*C28</f>
        <v>0.96699999999999997</v>
      </c>
      <c r="E28" s="27"/>
      <c r="F28" s="27"/>
      <c r="G28" s="28"/>
      <c r="H28" s="26"/>
      <c r="I28" s="26"/>
    </row>
    <row r="29" spans="1:9" x14ac:dyDescent="0.2">
      <c r="D29" s="27"/>
      <c r="E29" s="27">
        <f>+A30-A28</f>
        <v>0.5</v>
      </c>
      <c r="F29" s="27">
        <f>+D30-D28</f>
        <v>3.3000000000000029E-2</v>
      </c>
      <c r="G29" s="28">
        <f>+F29/(E29*12)</f>
        <v>5.5000000000000049E-3</v>
      </c>
      <c r="H29" s="26">
        <f>+$C$7*G29</f>
        <v>2.7500000000000024E-2</v>
      </c>
      <c r="I29" s="26">
        <f>+H29*E29*12</f>
        <v>0.16500000000000015</v>
      </c>
    </row>
    <row r="30" spans="1:9" x14ac:dyDescent="0.2">
      <c r="A30">
        <v>2</v>
      </c>
      <c r="B30" s="4">
        <v>1</v>
      </c>
      <c r="C30" s="18">
        <v>1</v>
      </c>
      <c r="D30" s="27">
        <f>+B30*C30</f>
        <v>1</v>
      </c>
      <c r="E30" s="27"/>
      <c r="F30" s="27"/>
      <c r="G30" s="28"/>
      <c r="H30" s="26"/>
      <c r="I30" s="26"/>
    </row>
    <row r="31" spans="1:9" x14ac:dyDescent="0.2">
      <c r="D31" s="27"/>
      <c r="E31" s="27">
        <f>+A32-A30</f>
        <v>1</v>
      </c>
      <c r="F31" s="27">
        <f>+D32-D30</f>
        <v>3.2000000000000028E-2</v>
      </c>
      <c r="G31" s="28">
        <f>+F31/(E31*12)</f>
        <v>2.6666666666666692E-3</v>
      </c>
      <c r="H31" s="26">
        <f>+$C$7*G31</f>
        <v>1.3333333333333346E-2</v>
      </c>
      <c r="I31" s="26">
        <f>+H31*E31*12</f>
        <v>0.16000000000000014</v>
      </c>
    </row>
    <row r="32" spans="1:9" x14ac:dyDescent="0.2">
      <c r="A32">
        <v>3</v>
      </c>
      <c r="B32" s="4">
        <v>1.032</v>
      </c>
      <c r="C32" s="18">
        <v>1</v>
      </c>
      <c r="D32" s="27">
        <f>+B32*C32</f>
        <v>1.032</v>
      </c>
      <c r="E32" s="27"/>
      <c r="F32" s="27"/>
      <c r="G32" s="28"/>
      <c r="H32" s="26"/>
      <c r="I32" s="26"/>
    </row>
    <row r="33" spans="1:10" x14ac:dyDescent="0.2">
      <c r="D33" s="27"/>
      <c r="E33" s="27">
        <f>+A34-A32</f>
        <v>1</v>
      </c>
      <c r="F33" s="27">
        <f>+D34-D32</f>
        <v>8.999999999999897E-3</v>
      </c>
      <c r="G33" s="28">
        <f>+F33/(E33*12)</f>
        <v>7.4999999999999145E-4</v>
      </c>
      <c r="H33" s="26">
        <f>+$C$7*G33</f>
        <v>3.7499999999999574E-3</v>
      </c>
      <c r="I33" s="26">
        <f>+H33*E33*12</f>
        <v>4.4999999999999485E-2</v>
      </c>
      <c r="J33" s="11"/>
    </row>
    <row r="34" spans="1:10" x14ac:dyDescent="0.2">
      <c r="A34">
        <v>4</v>
      </c>
      <c r="B34" s="4">
        <v>1.0409999999999999</v>
      </c>
      <c r="C34" s="18">
        <v>1</v>
      </c>
      <c r="D34" s="27">
        <f>+B34*C34</f>
        <v>1.0409999999999999</v>
      </c>
      <c r="E34" s="27"/>
      <c r="F34" s="27"/>
      <c r="G34" s="28"/>
      <c r="H34" s="26"/>
      <c r="I34" s="26"/>
    </row>
    <row r="35" spans="1:10" x14ac:dyDescent="0.2">
      <c r="D35" s="27"/>
      <c r="E35" s="27">
        <f>+A36-A34</f>
        <v>1</v>
      </c>
      <c r="F35" s="27">
        <f>+D36-D34</f>
        <v>0</v>
      </c>
      <c r="G35" s="28">
        <f>+F35/(E35*12)</f>
        <v>0</v>
      </c>
      <c r="H35" s="26">
        <f>+$C$7*G35</f>
        <v>0</v>
      </c>
      <c r="I35" s="26">
        <f>+H35*E35*12</f>
        <v>0</v>
      </c>
    </row>
    <row r="36" spans="1:10" x14ac:dyDescent="0.2">
      <c r="A36">
        <v>5</v>
      </c>
      <c r="B36" s="4">
        <v>1.0409999999999999</v>
      </c>
      <c r="C36" s="18">
        <v>1</v>
      </c>
      <c r="D36" s="27">
        <f>+B36*C36</f>
        <v>1.0409999999999999</v>
      </c>
      <c r="E36" s="27"/>
      <c r="F36" s="27"/>
      <c r="G36" s="28"/>
      <c r="H36" s="26"/>
      <c r="I36" s="26"/>
    </row>
    <row r="37" spans="1:10" x14ac:dyDescent="0.2">
      <c r="C37" s="8"/>
      <c r="D37" s="27"/>
      <c r="E37" s="27">
        <f>+A38-A36</f>
        <v>1</v>
      </c>
      <c r="F37" s="27">
        <f>+D38-D36</f>
        <v>0</v>
      </c>
      <c r="G37" s="28">
        <f>+F37/(E37*12)</f>
        <v>0</v>
      </c>
      <c r="H37" s="26">
        <f>+$C$7*G37</f>
        <v>0</v>
      </c>
      <c r="I37" s="26">
        <f>+H37*E37*12</f>
        <v>0</v>
      </c>
    </row>
    <row r="38" spans="1:10" x14ac:dyDescent="0.2">
      <c r="A38">
        <v>6</v>
      </c>
      <c r="B38" s="4">
        <v>1.0409999999999999</v>
      </c>
      <c r="C38" s="18">
        <v>1</v>
      </c>
      <c r="D38" s="27">
        <f>+B38*C38</f>
        <v>1.0409999999999999</v>
      </c>
      <c r="E38" s="27"/>
      <c r="F38" s="27"/>
      <c r="G38" s="28"/>
      <c r="H38" s="26"/>
      <c r="I38" s="26"/>
    </row>
    <row r="39" spans="1:10" x14ac:dyDescent="0.2">
      <c r="C39" s="8"/>
      <c r="D39" s="27"/>
      <c r="E39" s="27"/>
      <c r="F39" s="27"/>
      <c r="G39" s="28"/>
      <c r="H39" s="26"/>
      <c r="I39" s="26"/>
    </row>
    <row r="40" spans="1:10" x14ac:dyDescent="0.2">
      <c r="C40" s="10"/>
      <c r="D40" s="27"/>
      <c r="E40" s="27"/>
      <c r="F40" s="27"/>
      <c r="G40" s="28"/>
      <c r="H40" s="14"/>
      <c r="I40" s="14"/>
    </row>
    <row r="41" spans="1:10" x14ac:dyDescent="0.2">
      <c r="D41" s="27"/>
      <c r="E41" s="27"/>
      <c r="F41" s="27"/>
      <c r="G41" s="28"/>
      <c r="H41" s="29" t="s">
        <v>12</v>
      </c>
      <c r="I41" s="29">
        <f>+SUM(I15:I37)</f>
        <v>5.2049999999999983</v>
      </c>
    </row>
    <row r="42" spans="1:10" x14ac:dyDescent="0.2">
      <c r="D42" s="27"/>
      <c r="E42" s="27"/>
      <c r="F42" s="27"/>
      <c r="G42" s="28"/>
      <c r="H42" s="29" t="s">
        <v>19</v>
      </c>
      <c r="I42" s="29">
        <f>+SUM(I15:I29)</f>
        <v>4.9999999999999991</v>
      </c>
    </row>
    <row r="43" spans="1:10" ht="38.25" x14ac:dyDescent="0.2">
      <c r="A43" s="33" t="s">
        <v>26</v>
      </c>
      <c r="B43" s="31" t="s">
        <v>27</v>
      </c>
      <c r="C43" s="33" t="s">
        <v>26</v>
      </c>
      <c r="D43" s="34" t="s">
        <v>27</v>
      </c>
      <c r="E43" s="32" t="s">
        <v>26</v>
      </c>
      <c r="F43" s="34" t="s">
        <v>27</v>
      </c>
      <c r="G43"/>
      <c r="H43"/>
      <c r="I43"/>
    </row>
    <row r="44" spans="1:10" x14ac:dyDescent="0.2">
      <c r="A44" s="35">
        <v>0</v>
      </c>
      <c r="B44" s="7">
        <v>0</v>
      </c>
      <c r="C44" s="35"/>
      <c r="D44" s="36"/>
      <c r="E44" s="30"/>
      <c r="F44" s="40"/>
      <c r="G44"/>
      <c r="H44"/>
      <c r="I44"/>
    </row>
    <row r="45" spans="1:10" x14ac:dyDescent="0.2">
      <c r="A45" s="37">
        <f>1/12</f>
        <v>8.3333333333333329E-2</v>
      </c>
      <c r="B45" s="15">
        <f>H21</f>
        <v>0.32500000000000007</v>
      </c>
      <c r="C45" s="37">
        <f>A68+(1/12)</f>
        <v>2.0833333333333326</v>
      </c>
      <c r="D45" s="38">
        <f>H$31</f>
        <v>1.3333333333333346E-2</v>
      </c>
      <c r="E45" s="7">
        <f>C68+(1/12)</f>
        <v>4.0833333333333357</v>
      </c>
      <c r="F45" s="41">
        <f>H$35</f>
        <v>0</v>
      </c>
      <c r="G45"/>
      <c r="H45"/>
      <c r="I45"/>
    </row>
    <row r="46" spans="1:10" x14ac:dyDescent="0.2">
      <c r="A46" s="37">
        <f>+A45+(1/12)</f>
        <v>0.16666666666666666</v>
      </c>
      <c r="B46" s="15">
        <f>H15</f>
        <v>1.3505402160864346</v>
      </c>
      <c r="C46" s="37">
        <f>+C45+(1/12)</f>
        <v>2.1666666666666661</v>
      </c>
      <c r="D46" s="38">
        <f t="shared" ref="D46:D56" si="0">H$31</f>
        <v>1.3333333333333346E-2</v>
      </c>
      <c r="E46" s="7">
        <f>+E45+(1/12)</f>
        <v>4.1666666666666687</v>
      </c>
      <c r="F46" s="41">
        <f t="shared" ref="F46:F56" si="1">H$35</f>
        <v>0</v>
      </c>
      <c r="G46"/>
      <c r="H46"/>
      <c r="I46"/>
    </row>
    <row r="47" spans="1:10" x14ac:dyDescent="0.2">
      <c r="A47" s="37">
        <f t="shared" ref="A47:A68" si="2">+A46+(1/12)</f>
        <v>0.25</v>
      </c>
      <c r="B47" s="15">
        <f>H17</f>
        <v>0.85125448028673811</v>
      </c>
      <c r="C47" s="37">
        <f t="shared" ref="C47:E68" si="3">+C46+(1/12)</f>
        <v>2.2499999999999996</v>
      </c>
      <c r="D47" s="38">
        <f t="shared" si="0"/>
        <v>1.3333333333333346E-2</v>
      </c>
      <c r="E47" s="7">
        <f t="shared" si="3"/>
        <v>4.2500000000000018</v>
      </c>
      <c r="F47" s="41">
        <f t="shared" si="1"/>
        <v>0</v>
      </c>
      <c r="G47"/>
      <c r="H47"/>
      <c r="I47"/>
    </row>
    <row r="48" spans="1:10" x14ac:dyDescent="0.2">
      <c r="A48" s="37">
        <f t="shared" si="2"/>
        <v>0.33333333333333331</v>
      </c>
      <c r="B48" s="15">
        <f>H19</f>
        <v>0.66265060240963836</v>
      </c>
      <c r="C48" s="37">
        <f t="shared" si="3"/>
        <v>2.333333333333333</v>
      </c>
      <c r="D48" s="38">
        <f t="shared" si="0"/>
        <v>1.3333333333333346E-2</v>
      </c>
      <c r="E48" s="7">
        <f t="shared" si="3"/>
        <v>4.3333333333333348</v>
      </c>
      <c r="F48" s="41">
        <f t="shared" si="1"/>
        <v>0</v>
      </c>
      <c r="G48"/>
      <c r="H48"/>
      <c r="I48"/>
    </row>
    <row r="49" spans="1:9" x14ac:dyDescent="0.2">
      <c r="A49" s="37">
        <f t="shared" si="2"/>
        <v>0.41666666666666663</v>
      </c>
      <c r="B49" s="15">
        <f>H21</f>
        <v>0.32500000000000007</v>
      </c>
      <c r="C49" s="37">
        <f t="shared" si="3"/>
        <v>2.4166666666666665</v>
      </c>
      <c r="D49" s="38">
        <f t="shared" si="0"/>
        <v>1.3333333333333346E-2</v>
      </c>
      <c r="E49" s="7">
        <f t="shared" si="3"/>
        <v>4.4166666666666679</v>
      </c>
      <c r="F49" s="41">
        <f t="shared" si="1"/>
        <v>0</v>
      </c>
      <c r="G49"/>
      <c r="H49"/>
      <c r="I49"/>
    </row>
    <row r="50" spans="1:9" x14ac:dyDescent="0.2">
      <c r="A50" s="37">
        <f t="shared" si="2"/>
        <v>0.49999999999999994</v>
      </c>
      <c r="B50" s="15">
        <f>H21</f>
        <v>0.32500000000000007</v>
      </c>
      <c r="C50" s="37">
        <f t="shared" si="3"/>
        <v>2.5</v>
      </c>
      <c r="D50" s="38">
        <f t="shared" si="0"/>
        <v>1.3333333333333346E-2</v>
      </c>
      <c r="E50" s="7">
        <f t="shared" si="3"/>
        <v>4.5000000000000009</v>
      </c>
      <c r="F50" s="41">
        <f t="shared" si="1"/>
        <v>0</v>
      </c>
      <c r="G50"/>
      <c r="H50"/>
      <c r="I50"/>
    </row>
    <row r="51" spans="1:9" x14ac:dyDescent="0.2">
      <c r="A51" s="37">
        <f t="shared" si="2"/>
        <v>0.58333333333333326</v>
      </c>
      <c r="B51" s="15">
        <f>H23</f>
        <v>0.13499999999999993</v>
      </c>
      <c r="C51" s="37">
        <f t="shared" si="3"/>
        <v>2.5833333333333335</v>
      </c>
      <c r="D51" s="38">
        <f t="shared" si="0"/>
        <v>1.3333333333333346E-2</v>
      </c>
      <c r="E51" s="7">
        <f t="shared" si="3"/>
        <v>4.5833333333333339</v>
      </c>
      <c r="F51" s="41">
        <f t="shared" si="1"/>
        <v>0</v>
      </c>
      <c r="G51"/>
      <c r="H51"/>
      <c r="I51"/>
    </row>
    <row r="52" spans="1:9" x14ac:dyDescent="0.2">
      <c r="A52" s="37">
        <f t="shared" si="2"/>
        <v>0.66666666666666663</v>
      </c>
      <c r="B52" s="15">
        <f>H23</f>
        <v>0.13499999999999993</v>
      </c>
      <c r="C52" s="37">
        <f t="shared" si="3"/>
        <v>2.666666666666667</v>
      </c>
      <c r="D52" s="38">
        <f t="shared" si="0"/>
        <v>1.3333333333333346E-2</v>
      </c>
      <c r="E52" s="7">
        <f t="shared" si="3"/>
        <v>4.666666666666667</v>
      </c>
      <c r="F52" s="41">
        <f t="shared" si="1"/>
        <v>0</v>
      </c>
      <c r="G52"/>
      <c r="H52"/>
      <c r="I52"/>
    </row>
    <row r="53" spans="1:9" x14ac:dyDescent="0.2">
      <c r="A53" s="37">
        <f t="shared" si="2"/>
        <v>0.75</v>
      </c>
      <c r="B53" s="15">
        <f>H23</f>
        <v>0.13499999999999993</v>
      </c>
      <c r="C53" s="37">
        <f t="shared" si="3"/>
        <v>2.7500000000000004</v>
      </c>
      <c r="D53" s="38">
        <f t="shared" si="0"/>
        <v>1.3333333333333346E-2</v>
      </c>
      <c r="E53" s="7">
        <f t="shared" si="3"/>
        <v>4.75</v>
      </c>
      <c r="F53" s="41">
        <f t="shared" si="1"/>
        <v>0</v>
      </c>
      <c r="G53"/>
      <c r="H53"/>
      <c r="I53"/>
    </row>
    <row r="54" spans="1:9" x14ac:dyDescent="0.2">
      <c r="A54" s="37">
        <f t="shared" si="2"/>
        <v>0.83333333333333337</v>
      </c>
      <c r="B54" s="15">
        <f>H25</f>
        <v>8.8333333333333403E-2</v>
      </c>
      <c r="C54" s="37">
        <f t="shared" si="3"/>
        <v>2.8333333333333339</v>
      </c>
      <c r="D54" s="38">
        <f t="shared" si="0"/>
        <v>1.3333333333333346E-2</v>
      </c>
      <c r="E54" s="7">
        <f t="shared" si="3"/>
        <v>4.833333333333333</v>
      </c>
      <c r="F54" s="41">
        <f t="shared" si="1"/>
        <v>0</v>
      </c>
      <c r="G54"/>
      <c r="H54" s="42"/>
      <c r="I54" s="43"/>
    </row>
    <row r="55" spans="1:9" x14ac:dyDescent="0.2">
      <c r="A55" s="37">
        <f t="shared" si="2"/>
        <v>0.91666666666666674</v>
      </c>
      <c r="B55" s="15">
        <f>H25</f>
        <v>8.8333333333333403E-2</v>
      </c>
      <c r="C55" s="37">
        <f t="shared" si="3"/>
        <v>2.9166666666666674</v>
      </c>
      <c r="D55" s="38">
        <f t="shared" si="0"/>
        <v>1.3333333333333346E-2</v>
      </c>
      <c r="E55" s="7">
        <f t="shared" si="3"/>
        <v>4.9166666666666661</v>
      </c>
      <c r="F55" s="41">
        <f t="shared" si="1"/>
        <v>0</v>
      </c>
      <c r="G55"/>
      <c r="H55" s="42"/>
      <c r="I55" s="43"/>
    </row>
    <row r="56" spans="1:9" x14ac:dyDescent="0.2">
      <c r="A56" s="37">
        <f t="shared" si="2"/>
        <v>1</v>
      </c>
      <c r="B56" s="15">
        <f>H25</f>
        <v>8.8333333333333403E-2</v>
      </c>
      <c r="C56" s="37">
        <f t="shared" si="3"/>
        <v>3.0000000000000009</v>
      </c>
      <c r="D56" s="38">
        <f t="shared" si="0"/>
        <v>1.3333333333333346E-2</v>
      </c>
      <c r="E56" s="7">
        <f t="shared" si="3"/>
        <v>4.9999999999999991</v>
      </c>
      <c r="F56" s="41">
        <f t="shared" si="1"/>
        <v>0</v>
      </c>
      <c r="G56"/>
      <c r="H56" s="42"/>
      <c r="I56" s="43"/>
    </row>
    <row r="57" spans="1:9" x14ac:dyDescent="0.2">
      <c r="A57" s="37">
        <f t="shared" si="2"/>
        <v>1.0833333333333333</v>
      </c>
      <c r="B57" s="15">
        <f>H27</f>
        <v>5.4166666666666627E-2</v>
      </c>
      <c r="C57" s="37">
        <f t="shared" si="3"/>
        <v>3.0833333333333344</v>
      </c>
      <c r="D57" s="39">
        <f>H$33</f>
        <v>3.7499999999999574E-3</v>
      </c>
      <c r="E57" s="7">
        <f t="shared" si="3"/>
        <v>5.0833333333333321</v>
      </c>
      <c r="F57" s="41">
        <f>H$37</f>
        <v>0</v>
      </c>
      <c r="G57"/>
      <c r="H57" s="42"/>
      <c r="I57" s="43"/>
    </row>
    <row r="58" spans="1:9" x14ac:dyDescent="0.2">
      <c r="A58" s="37">
        <f t="shared" si="2"/>
        <v>1.1666666666666665</v>
      </c>
      <c r="B58" s="15">
        <f>H27</f>
        <v>5.4166666666666627E-2</v>
      </c>
      <c r="C58" s="37">
        <f t="shared" si="3"/>
        <v>3.1666666666666679</v>
      </c>
      <c r="D58" s="39">
        <f t="shared" ref="D58:D68" si="4">H$33</f>
        <v>3.7499999999999574E-3</v>
      </c>
      <c r="E58" s="7">
        <f t="shared" si="3"/>
        <v>5.1666666666666652</v>
      </c>
      <c r="F58" s="41">
        <f t="shared" ref="F58:F68" si="5">H$37</f>
        <v>0</v>
      </c>
      <c r="G58"/>
      <c r="H58"/>
      <c r="I58"/>
    </row>
    <row r="59" spans="1:9" x14ac:dyDescent="0.2">
      <c r="A59" s="37">
        <f t="shared" si="2"/>
        <v>1.2499999999999998</v>
      </c>
      <c r="B59" s="15">
        <f>H27</f>
        <v>5.4166666666666627E-2</v>
      </c>
      <c r="C59" s="37">
        <f t="shared" si="3"/>
        <v>3.2500000000000013</v>
      </c>
      <c r="D59" s="39">
        <f t="shared" si="4"/>
        <v>3.7499999999999574E-3</v>
      </c>
      <c r="E59" s="7">
        <f t="shared" si="3"/>
        <v>5.2499999999999982</v>
      </c>
      <c r="F59" s="41">
        <f t="shared" si="5"/>
        <v>0</v>
      </c>
      <c r="G59"/>
      <c r="H59"/>
      <c r="I59"/>
    </row>
    <row r="60" spans="1:9" x14ac:dyDescent="0.2">
      <c r="A60" s="37">
        <f t="shared" si="2"/>
        <v>1.333333333333333</v>
      </c>
      <c r="B60" s="15">
        <f>H27</f>
        <v>5.4166666666666627E-2</v>
      </c>
      <c r="C60" s="37">
        <f t="shared" si="3"/>
        <v>3.3333333333333348</v>
      </c>
      <c r="D60" s="39">
        <f t="shared" si="4"/>
        <v>3.7499999999999574E-3</v>
      </c>
      <c r="E60" s="7">
        <f t="shared" si="3"/>
        <v>5.3333333333333313</v>
      </c>
      <c r="F60" s="41">
        <f t="shared" si="5"/>
        <v>0</v>
      </c>
      <c r="G60"/>
      <c r="H60"/>
      <c r="I60"/>
    </row>
    <row r="61" spans="1:9" x14ac:dyDescent="0.2">
      <c r="A61" s="37">
        <f t="shared" si="2"/>
        <v>1.4166666666666663</v>
      </c>
      <c r="B61" s="15">
        <f>H27</f>
        <v>5.4166666666666627E-2</v>
      </c>
      <c r="C61" s="37">
        <f t="shared" si="3"/>
        <v>3.4166666666666683</v>
      </c>
      <c r="D61" s="39">
        <f t="shared" si="4"/>
        <v>3.7499999999999574E-3</v>
      </c>
      <c r="E61" s="7">
        <f t="shared" si="3"/>
        <v>5.4166666666666643</v>
      </c>
      <c r="F61" s="41">
        <f t="shared" si="5"/>
        <v>0</v>
      </c>
      <c r="G61"/>
      <c r="H61"/>
      <c r="I61"/>
    </row>
    <row r="62" spans="1:9" x14ac:dyDescent="0.2">
      <c r="A62" s="37">
        <f t="shared" si="2"/>
        <v>1.4999999999999996</v>
      </c>
      <c r="B62" s="15">
        <f>H27</f>
        <v>5.4166666666666627E-2</v>
      </c>
      <c r="C62" s="37">
        <f t="shared" si="3"/>
        <v>3.5000000000000018</v>
      </c>
      <c r="D62" s="39">
        <f t="shared" si="4"/>
        <v>3.7499999999999574E-3</v>
      </c>
      <c r="E62" s="7">
        <f t="shared" si="3"/>
        <v>5.4999999999999973</v>
      </c>
      <c r="F62" s="41">
        <f t="shared" si="5"/>
        <v>0</v>
      </c>
      <c r="G62"/>
      <c r="H62"/>
      <c r="I62"/>
    </row>
    <row r="63" spans="1:9" x14ac:dyDescent="0.2">
      <c r="A63" s="37">
        <f t="shared" si="2"/>
        <v>1.5833333333333328</v>
      </c>
      <c r="B63" s="15">
        <f>H$29</f>
        <v>2.7500000000000024E-2</v>
      </c>
      <c r="C63" s="37">
        <f t="shared" si="3"/>
        <v>3.5833333333333353</v>
      </c>
      <c r="D63" s="39">
        <f t="shared" si="4"/>
        <v>3.7499999999999574E-3</v>
      </c>
      <c r="E63" s="7">
        <f t="shared" si="3"/>
        <v>5.5833333333333304</v>
      </c>
      <c r="F63" s="41">
        <f t="shared" si="5"/>
        <v>0</v>
      </c>
      <c r="G63"/>
      <c r="H63"/>
      <c r="I63"/>
    </row>
    <row r="64" spans="1:9" x14ac:dyDescent="0.2">
      <c r="A64" s="37">
        <f t="shared" si="2"/>
        <v>1.6666666666666661</v>
      </c>
      <c r="B64" s="15">
        <f t="shared" ref="B64:B68" si="6">H$29</f>
        <v>2.7500000000000024E-2</v>
      </c>
      <c r="C64" s="37">
        <f t="shared" si="3"/>
        <v>3.6666666666666687</v>
      </c>
      <c r="D64" s="39">
        <f t="shared" si="4"/>
        <v>3.7499999999999574E-3</v>
      </c>
      <c r="E64" s="7">
        <f t="shared" si="3"/>
        <v>5.6666666666666634</v>
      </c>
      <c r="F64" s="41">
        <f t="shared" si="5"/>
        <v>0</v>
      </c>
      <c r="G64"/>
      <c r="H64" s="13"/>
      <c r="I64"/>
    </row>
    <row r="65" spans="1:10" x14ac:dyDescent="0.2">
      <c r="A65" s="37">
        <f t="shared" si="2"/>
        <v>1.7499999999999993</v>
      </c>
      <c r="B65" s="15">
        <f t="shared" si="6"/>
        <v>2.7500000000000024E-2</v>
      </c>
      <c r="C65" s="37">
        <f t="shared" si="3"/>
        <v>3.7500000000000022</v>
      </c>
      <c r="D65" s="39">
        <f t="shared" si="4"/>
        <v>3.7499999999999574E-3</v>
      </c>
      <c r="E65" s="7">
        <f t="shared" si="3"/>
        <v>5.7499999999999964</v>
      </c>
      <c r="F65" s="41">
        <f t="shared" si="5"/>
        <v>0</v>
      </c>
      <c r="G65"/>
      <c r="H65"/>
      <c r="I65"/>
    </row>
    <row r="66" spans="1:10" x14ac:dyDescent="0.2">
      <c r="A66" s="37">
        <f t="shared" si="2"/>
        <v>1.8333333333333326</v>
      </c>
      <c r="B66" s="15">
        <f t="shared" si="6"/>
        <v>2.7500000000000024E-2</v>
      </c>
      <c r="C66" s="37">
        <f t="shared" si="3"/>
        <v>3.8333333333333357</v>
      </c>
      <c r="D66" s="39">
        <f t="shared" si="4"/>
        <v>3.7499999999999574E-3</v>
      </c>
      <c r="E66" s="7">
        <f t="shared" si="3"/>
        <v>5.8333333333333295</v>
      </c>
      <c r="F66" s="41">
        <f t="shared" si="5"/>
        <v>0</v>
      </c>
      <c r="G66"/>
      <c r="H66"/>
      <c r="I66"/>
    </row>
    <row r="67" spans="1:10" x14ac:dyDescent="0.2">
      <c r="A67" s="37">
        <f t="shared" si="2"/>
        <v>1.9166666666666659</v>
      </c>
      <c r="B67" s="15">
        <f t="shared" si="6"/>
        <v>2.7500000000000024E-2</v>
      </c>
      <c r="C67" s="37">
        <f t="shared" si="3"/>
        <v>3.9166666666666692</v>
      </c>
      <c r="D67" s="39">
        <f t="shared" si="4"/>
        <v>3.7499999999999574E-3</v>
      </c>
      <c r="E67" s="7">
        <f t="shared" si="3"/>
        <v>5.9166666666666625</v>
      </c>
      <c r="F67" s="41">
        <f t="shared" si="5"/>
        <v>0</v>
      </c>
      <c r="G67"/>
      <c r="H67"/>
      <c r="I67"/>
    </row>
    <row r="68" spans="1:10" x14ac:dyDescent="0.2">
      <c r="A68" s="37">
        <f t="shared" si="2"/>
        <v>1.9999999999999991</v>
      </c>
      <c r="B68" s="15">
        <f t="shared" si="6"/>
        <v>2.7500000000000024E-2</v>
      </c>
      <c r="C68" s="37">
        <f t="shared" si="3"/>
        <v>4.0000000000000027</v>
      </c>
      <c r="D68" s="39">
        <f t="shared" si="4"/>
        <v>3.7499999999999574E-3</v>
      </c>
      <c r="E68" s="7">
        <f t="shared" si="3"/>
        <v>5.9999999999999956</v>
      </c>
      <c r="F68" s="41">
        <f t="shared" si="5"/>
        <v>0</v>
      </c>
      <c r="G68"/>
      <c r="H68"/>
      <c r="I68"/>
    </row>
    <row r="69" spans="1:10" x14ac:dyDescent="0.2">
      <c r="J69" s="4"/>
    </row>
    <row r="70" spans="1:10" x14ac:dyDescent="0.2">
      <c r="J70" s="4"/>
    </row>
    <row r="71" spans="1:10" x14ac:dyDescent="0.2">
      <c r="J71" s="4"/>
    </row>
    <row r="72" spans="1:10" x14ac:dyDescent="0.2">
      <c r="J72" s="4"/>
    </row>
    <row r="73" spans="1:10" x14ac:dyDescent="0.2">
      <c r="J73" s="4"/>
    </row>
    <row r="74" spans="1:10" x14ac:dyDescent="0.2">
      <c r="J74" s="4"/>
    </row>
    <row r="75" spans="1:10" x14ac:dyDescent="0.2">
      <c r="J75" s="4"/>
    </row>
    <row r="76" spans="1:10" x14ac:dyDescent="0.2">
      <c r="J76" s="4"/>
    </row>
    <row r="77" spans="1:10" x14ac:dyDescent="0.2">
      <c r="J77" s="4"/>
    </row>
    <row r="78" spans="1:10" x14ac:dyDescent="0.2">
      <c r="J78" s="4"/>
    </row>
    <row r="79" spans="1:10" x14ac:dyDescent="0.2">
      <c r="J79" s="4"/>
    </row>
    <row r="80" spans="1:10" x14ac:dyDescent="0.2">
      <c r="J80" s="4"/>
    </row>
    <row r="81" spans="10:10" x14ac:dyDescent="0.2">
      <c r="J81" s="4"/>
    </row>
    <row r="82" spans="10:10" x14ac:dyDescent="0.2">
      <c r="J82" s="4"/>
    </row>
    <row r="83" spans="10:10" x14ac:dyDescent="0.2">
      <c r="J83" s="4"/>
    </row>
    <row r="84" spans="10:10" x14ac:dyDescent="0.2">
      <c r="J84" s="4"/>
    </row>
    <row r="85" spans="10:10" x14ac:dyDescent="0.2">
      <c r="J85" s="4"/>
    </row>
    <row r="86" spans="10:10" x14ac:dyDescent="0.2">
      <c r="J86" s="4"/>
    </row>
    <row r="87" spans="10:10" x14ac:dyDescent="0.2">
      <c r="J87" s="4"/>
    </row>
    <row r="88" spans="10:10" x14ac:dyDescent="0.2">
      <c r="J88" s="4"/>
    </row>
    <row r="89" spans="10:10" x14ac:dyDescent="0.2">
      <c r="J89" s="4"/>
    </row>
    <row r="90" spans="10:10" x14ac:dyDescent="0.2">
      <c r="J90" s="4"/>
    </row>
    <row r="91" spans="10:10" x14ac:dyDescent="0.2">
      <c r="J91" s="4"/>
    </row>
    <row r="92" spans="10:10" x14ac:dyDescent="0.2">
      <c r="J92" s="4"/>
    </row>
    <row r="103" spans="2:3" x14ac:dyDescent="0.2">
      <c r="B103"/>
      <c r="C103" s="4"/>
    </row>
    <row r="104" spans="2:3" x14ac:dyDescent="0.2">
      <c r="B104"/>
      <c r="C104" s="4"/>
    </row>
    <row r="105" spans="2:3" x14ac:dyDescent="0.2">
      <c r="B105"/>
      <c r="C105" s="4"/>
    </row>
    <row r="106" spans="2:3" x14ac:dyDescent="0.2">
      <c r="B106"/>
      <c r="C106" s="4"/>
    </row>
    <row r="107" spans="2:3" x14ac:dyDescent="0.2">
      <c r="B107"/>
      <c r="C107" s="4"/>
    </row>
    <row r="108" spans="2:3" x14ac:dyDescent="0.2">
      <c r="B108"/>
      <c r="C108" s="4"/>
    </row>
    <row r="109" spans="2:3" x14ac:dyDescent="0.2">
      <c r="B109"/>
      <c r="C109" s="4"/>
    </row>
    <row r="110" spans="2:3" x14ac:dyDescent="0.2">
      <c r="B110"/>
      <c r="C110" s="4"/>
    </row>
    <row r="111" spans="2:3" x14ac:dyDescent="0.2">
      <c r="B111"/>
      <c r="C111" s="4"/>
    </row>
    <row r="112" spans="2:3" x14ac:dyDescent="0.2">
      <c r="B112"/>
      <c r="C112" s="4"/>
    </row>
    <row r="113" spans="2:3" x14ac:dyDescent="0.2">
      <c r="B113"/>
      <c r="C113" s="4"/>
    </row>
    <row r="114" spans="2:3" x14ac:dyDescent="0.2">
      <c r="B114"/>
      <c r="C114" s="4"/>
    </row>
    <row r="115" spans="2:3" x14ac:dyDescent="0.2">
      <c r="B115"/>
      <c r="C115" s="4"/>
    </row>
    <row r="116" spans="2:3" x14ac:dyDescent="0.2">
      <c r="B116"/>
      <c r="C116" s="4"/>
    </row>
    <row r="117" spans="2:3" x14ac:dyDescent="0.2">
      <c r="B117"/>
      <c r="C117" s="4"/>
    </row>
    <row r="118" spans="2:3" x14ac:dyDescent="0.2">
      <c r="B118"/>
      <c r="C118" s="4"/>
    </row>
    <row r="119" spans="2:3" x14ac:dyDescent="0.2">
      <c r="B119"/>
      <c r="C119" s="4"/>
    </row>
    <row r="120" spans="2:3" x14ac:dyDescent="0.2">
      <c r="B120"/>
      <c r="C120" s="4"/>
    </row>
    <row r="121" spans="2:3" x14ac:dyDescent="0.2">
      <c r="B121"/>
      <c r="C121" s="4"/>
    </row>
    <row r="122" spans="2:3" x14ac:dyDescent="0.2">
      <c r="B122"/>
      <c r="C122" s="4"/>
    </row>
    <row r="123" spans="2:3" x14ac:dyDescent="0.2">
      <c r="B123"/>
      <c r="C123" s="4"/>
    </row>
    <row r="124" spans="2:3" x14ac:dyDescent="0.2">
      <c r="B124"/>
      <c r="C124" s="4"/>
    </row>
    <row r="125" spans="2:3" x14ac:dyDescent="0.2">
      <c r="B125"/>
      <c r="C125" s="4"/>
    </row>
    <row r="126" spans="2:3" x14ac:dyDescent="0.2">
      <c r="B126"/>
      <c r="C126" s="4"/>
    </row>
  </sheetData>
  <phoneticPr fontId="0" type="noConversion"/>
  <pageMargins left="0.75" right="0.75" top="1" bottom="1" header="0.5" footer="0.5"/>
  <pageSetup orientation="landscape"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workbookViewId="0">
      <selection activeCell="K1" sqref="K1"/>
    </sheetView>
  </sheetViews>
  <sheetFormatPr defaultRowHeight="12.75" x14ac:dyDescent="0.2"/>
  <cols>
    <col min="2" max="2" width="12.85546875" style="4" customWidth="1"/>
  </cols>
  <sheetData>
    <row r="1" spans="1:2" ht="38.25" x14ac:dyDescent="0.2">
      <c r="A1" s="45" t="s">
        <v>26</v>
      </c>
      <c r="B1" s="46" t="s">
        <v>27</v>
      </c>
    </row>
    <row r="2" spans="1:2" x14ac:dyDescent="0.2">
      <c r="A2" s="47">
        <v>0</v>
      </c>
      <c r="B2" s="48">
        <v>0</v>
      </c>
    </row>
    <row r="3" spans="1:2" x14ac:dyDescent="0.2">
      <c r="A3" s="48">
        <f>1/12</f>
        <v>8.3333333333333329E-2</v>
      </c>
      <c r="B3" s="49">
        <f>'Region 1 2-hr hyetograph data'!B45</f>
        <v>0.32500000000000007</v>
      </c>
    </row>
    <row r="4" spans="1:2" x14ac:dyDescent="0.2">
      <c r="A4" s="48">
        <f>A3+(1/12)</f>
        <v>0.16666666666666666</v>
      </c>
      <c r="B4" s="49">
        <f>'Region 1 2-hr hyetograph data'!B46</f>
        <v>1.3505402160864346</v>
      </c>
    </row>
    <row r="5" spans="1:2" x14ac:dyDescent="0.2">
      <c r="A5" s="48">
        <f t="shared" ref="A5:A68" si="0">A4+(1/12)</f>
        <v>0.25</v>
      </c>
      <c r="B5" s="49">
        <f>'Region 1 2-hr hyetograph data'!B47</f>
        <v>0.85125448028673811</v>
      </c>
    </row>
    <row r="6" spans="1:2" x14ac:dyDescent="0.2">
      <c r="A6" s="48">
        <f t="shared" si="0"/>
        <v>0.33333333333333331</v>
      </c>
      <c r="B6" s="49">
        <f>'Region 1 2-hr hyetograph data'!B48</f>
        <v>0.66265060240963836</v>
      </c>
    </row>
    <row r="7" spans="1:2" x14ac:dyDescent="0.2">
      <c r="A7" s="48">
        <f t="shared" si="0"/>
        <v>0.41666666666666663</v>
      </c>
      <c r="B7" s="49">
        <f>'Region 1 2-hr hyetograph data'!B49</f>
        <v>0.32500000000000007</v>
      </c>
    </row>
    <row r="8" spans="1:2" x14ac:dyDescent="0.2">
      <c r="A8" s="48">
        <f t="shared" si="0"/>
        <v>0.49999999999999994</v>
      </c>
      <c r="B8" s="49">
        <f>'Region 1 2-hr hyetograph data'!B50</f>
        <v>0.32500000000000007</v>
      </c>
    </row>
    <row r="9" spans="1:2" x14ac:dyDescent="0.2">
      <c r="A9" s="48">
        <f t="shared" si="0"/>
        <v>0.58333333333333326</v>
      </c>
      <c r="B9" s="49">
        <f>'Region 1 2-hr hyetograph data'!B51</f>
        <v>0.13499999999999993</v>
      </c>
    </row>
    <row r="10" spans="1:2" x14ac:dyDescent="0.2">
      <c r="A10" s="48">
        <f t="shared" si="0"/>
        <v>0.66666666666666663</v>
      </c>
      <c r="B10" s="49">
        <f>'Region 1 2-hr hyetograph data'!B52</f>
        <v>0.13499999999999993</v>
      </c>
    </row>
    <row r="11" spans="1:2" x14ac:dyDescent="0.2">
      <c r="A11" s="48">
        <f t="shared" si="0"/>
        <v>0.75</v>
      </c>
      <c r="B11" s="49">
        <f>'Region 1 2-hr hyetograph data'!B53</f>
        <v>0.13499999999999993</v>
      </c>
    </row>
    <row r="12" spans="1:2" x14ac:dyDescent="0.2">
      <c r="A12" s="48">
        <f t="shared" si="0"/>
        <v>0.83333333333333337</v>
      </c>
      <c r="B12" s="49">
        <f>'Region 1 2-hr hyetograph data'!B54</f>
        <v>8.8333333333333403E-2</v>
      </c>
    </row>
    <row r="13" spans="1:2" x14ac:dyDescent="0.2">
      <c r="A13" s="48">
        <f t="shared" si="0"/>
        <v>0.91666666666666674</v>
      </c>
      <c r="B13" s="49">
        <f>'Region 1 2-hr hyetograph data'!B55</f>
        <v>8.8333333333333403E-2</v>
      </c>
    </row>
    <row r="14" spans="1:2" x14ac:dyDescent="0.2">
      <c r="A14" s="48">
        <f t="shared" si="0"/>
        <v>1</v>
      </c>
      <c r="B14" s="49">
        <f>'Region 1 2-hr hyetograph data'!B56</f>
        <v>8.8333333333333403E-2</v>
      </c>
    </row>
    <row r="15" spans="1:2" x14ac:dyDescent="0.2">
      <c r="A15" s="48">
        <f t="shared" si="0"/>
        <v>1.0833333333333333</v>
      </c>
      <c r="B15" s="49">
        <f>'Region 1 2-hr hyetograph data'!B57</f>
        <v>5.4166666666666627E-2</v>
      </c>
    </row>
    <row r="16" spans="1:2" x14ac:dyDescent="0.2">
      <c r="A16" s="48">
        <f t="shared" si="0"/>
        <v>1.1666666666666665</v>
      </c>
      <c r="B16" s="49">
        <f>'Region 1 2-hr hyetograph data'!B58</f>
        <v>5.4166666666666627E-2</v>
      </c>
    </row>
    <row r="17" spans="1:2" x14ac:dyDescent="0.2">
      <c r="A17" s="48">
        <f t="shared" si="0"/>
        <v>1.2499999999999998</v>
      </c>
      <c r="B17" s="49">
        <f>'Region 1 2-hr hyetograph data'!B59</f>
        <v>5.4166666666666627E-2</v>
      </c>
    </row>
    <row r="18" spans="1:2" x14ac:dyDescent="0.2">
      <c r="A18" s="48">
        <f t="shared" si="0"/>
        <v>1.333333333333333</v>
      </c>
      <c r="B18" s="49">
        <f>'Region 1 2-hr hyetograph data'!B60</f>
        <v>5.4166666666666627E-2</v>
      </c>
    </row>
    <row r="19" spans="1:2" x14ac:dyDescent="0.2">
      <c r="A19" s="48">
        <f t="shared" si="0"/>
        <v>1.4166666666666663</v>
      </c>
      <c r="B19" s="49">
        <f>'Region 1 2-hr hyetograph data'!B61</f>
        <v>5.4166666666666627E-2</v>
      </c>
    </row>
    <row r="20" spans="1:2" x14ac:dyDescent="0.2">
      <c r="A20" s="48">
        <f t="shared" si="0"/>
        <v>1.4999999999999996</v>
      </c>
      <c r="B20" s="49">
        <f>'Region 1 2-hr hyetograph data'!B62</f>
        <v>5.4166666666666627E-2</v>
      </c>
    </row>
    <row r="21" spans="1:2" x14ac:dyDescent="0.2">
      <c r="A21" s="48">
        <f t="shared" si="0"/>
        <v>1.5833333333333328</v>
      </c>
      <c r="B21" s="49">
        <f>'Region 1 2-hr hyetograph data'!B63</f>
        <v>2.7500000000000024E-2</v>
      </c>
    </row>
    <row r="22" spans="1:2" x14ac:dyDescent="0.2">
      <c r="A22" s="48">
        <f t="shared" si="0"/>
        <v>1.6666666666666661</v>
      </c>
      <c r="B22" s="49">
        <f>'Region 1 2-hr hyetograph data'!B64</f>
        <v>2.7500000000000024E-2</v>
      </c>
    </row>
    <row r="23" spans="1:2" x14ac:dyDescent="0.2">
      <c r="A23" s="48">
        <f t="shared" si="0"/>
        <v>1.7499999999999993</v>
      </c>
      <c r="B23" s="49">
        <f>'Region 1 2-hr hyetograph data'!B65</f>
        <v>2.7500000000000024E-2</v>
      </c>
    </row>
    <row r="24" spans="1:2" x14ac:dyDescent="0.2">
      <c r="A24" s="48">
        <f t="shared" si="0"/>
        <v>1.8333333333333326</v>
      </c>
      <c r="B24" s="49">
        <f>'Region 1 2-hr hyetograph data'!B66</f>
        <v>2.7500000000000024E-2</v>
      </c>
    </row>
    <row r="25" spans="1:2" x14ac:dyDescent="0.2">
      <c r="A25" s="48">
        <f t="shared" si="0"/>
        <v>1.9166666666666659</v>
      </c>
      <c r="B25" s="49">
        <f>'Region 1 2-hr hyetograph data'!B67</f>
        <v>2.7500000000000024E-2</v>
      </c>
    </row>
    <row r="26" spans="1:2" x14ac:dyDescent="0.2">
      <c r="A26" s="48">
        <f t="shared" si="0"/>
        <v>1.9999999999999991</v>
      </c>
      <c r="B26" s="49">
        <f>'Region 1 2-hr hyetograph data'!B68</f>
        <v>2.7500000000000024E-2</v>
      </c>
    </row>
    <row r="27" spans="1:2" x14ac:dyDescent="0.2">
      <c r="A27" s="48">
        <f t="shared" si="0"/>
        <v>2.0833333333333326</v>
      </c>
      <c r="B27" s="50">
        <f>'Region 1 2-hr hyetograph data'!D45</f>
        <v>1.3333333333333346E-2</v>
      </c>
    </row>
    <row r="28" spans="1:2" x14ac:dyDescent="0.2">
      <c r="A28" s="48">
        <f t="shared" si="0"/>
        <v>2.1666666666666661</v>
      </c>
      <c r="B28" s="50">
        <f>'Region 1 2-hr hyetograph data'!D46</f>
        <v>1.3333333333333346E-2</v>
      </c>
    </row>
    <row r="29" spans="1:2" x14ac:dyDescent="0.2">
      <c r="A29" s="48">
        <f t="shared" si="0"/>
        <v>2.2499999999999996</v>
      </c>
      <c r="B29" s="50">
        <f>'Region 1 2-hr hyetograph data'!D47</f>
        <v>1.3333333333333346E-2</v>
      </c>
    </row>
    <row r="30" spans="1:2" x14ac:dyDescent="0.2">
      <c r="A30" s="48">
        <f t="shared" si="0"/>
        <v>2.333333333333333</v>
      </c>
      <c r="B30" s="50">
        <f>'Region 1 2-hr hyetograph data'!D48</f>
        <v>1.3333333333333346E-2</v>
      </c>
    </row>
    <row r="31" spans="1:2" x14ac:dyDescent="0.2">
      <c r="A31" s="48">
        <f t="shared" si="0"/>
        <v>2.4166666666666665</v>
      </c>
      <c r="B31" s="50">
        <f>'Region 1 2-hr hyetograph data'!D49</f>
        <v>1.3333333333333346E-2</v>
      </c>
    </row>
    <row r="32" spans="1:2" x14ac:dyDescent="0.2">
      <c r="A32" s="48">
        <f t="shared" si="0"/>
        <v>2.5</v>
      </c>
      <c r="B32" s="50">
        <f>'Region 1 2-hr hyetograph data'!D50</f>
        <v>1.3333333333333346E-2</v>
      </c>
    </row>
    <row r="33" spans="1:2" x14ac:dyDescent="0.2">
      <c r="A33" s="48">
        <f t="shared" si="0"/>
        <v>2.5833333333333335</v>
      </c>
      <c r="B33" s="50">
        <f>'Region 1 2-hr hyetograph data'!D51</f>
        <v>1.3333333333333346E-2</v>
      </c>
    </row>
    <row r="34" spans="1:2" x14ac:dyDescent="0.2">
      <c r="A34" s="48">
        <f t="shared" si="0"/>
        <v>2.666666666666667</v>
      </c>
      <c r="B34" s="50">
        <f>'Region 1 2-hr hyetograph data'!D52</f>
        <v>1.3333333333333346E-2</v>
      </c>
    </row>
    <row r="35" spans="1:2" x14ac:dyDescent="0.2">
      <c r="A35" s="48">
        <f t="shared" si="0"/>
        <v>2.7500000000000004</v>
      </c>
      <c r="B35" s="50">
        <f>'Region 1 2-hr hyetograph data'!D53</f>
        <v>1.3333333333333346E-2</v>
      </c>
    </row>
    <row r="36" spans="1:2" x14ac:dyDescent="0.2">
      <c r="A36" s="48">
        <f t="shared" si="0"/>
        <v>2.8333333333333339</v>
      </c>
      <c r="B36" s="50">
        <f>'Region 1 2-hr hyetograph data'!D54</f>
        <v>1.3333333333333346E-2</v>
      </c>
    </row>
    <row r="37" spans="1:2" x14ac:dyDescent="0.2">
      <c r="A37" s="48">
        <f t="shared" si="0"/>
        <v>2.9166666666666674</v>
      </c>
      <c r="B37" s="50">
        <f>'Region 1 2-hr hyetograph data'!D55</f>
        <v>1.3333333333333346E-2</v>
      </c>
    </row>
    <row r="38" spans="1:2" x14ac:dyDescent="0.2">
      <c r="A38" s="48">
        <f t="shared" si="0"/>
        <v>3.0000000000000009</v>
      </c>
      <c r="B38" s="50">
        <f>'Region 1 2-hr hyetograph data'!D56</f>
        <v>1.3333333333333346E-2</v>
      </c>
    </row>
    <row r="39" spans="1:2" x14ac:dyDescent="0.2">
      <c r="A39" s="48">
        <f t="shared" si="0"/>
        <v>3.0833333333333344</v>
      </c>
      <c r="B39" s="50">
        <f>'Region 1 2-hr hyetograph data'!D57</f>
        <v>3.7499999999999574E-3</v>
      </c>
    </row>
    <row r="40" spans="1:2" x14ac:dyDescent="0.2">
      <c r="A40" s="48">
        <f t="shared" si="0"/>
        <v>3.1666666666666679</v>
      </c>
      <c r="B40" s="50">
        <f>'Region 1 2-hr hyetograph data'!D58</f>
        <v>3.7499999999999574E-3</v>
      </c>
    </row>
    <row r="41" spans="1:2" x14ac:dyDescent="0.2">
      <c r="A41" s="48">
        <f t="shared" si="0"/>
        <v>3.2500000000000013</v>
      </c>
      <c r="B41" s="50">
        <f>'Region 1 2-hr hyetograph data'!D59</f>
        <v>3.7499999999999574E-3</v>
      </c>
    </row>
    <row r="42" spans="1:2" x14ac:dyDescent="0.2">
      <c r="A42" s="48">
        <f t="shared" si="0"/>
        <v>3.3333333333333348</v>
      </c>
      <c r="B42" s="50">
        <f>'Region 1 2-hr hyetograph data'!D60</f>
        <v>3.7499999999999574E-3</v>
      </c>
    </row>
    <row r="43" spans="1:2" x14ac:dyDescent="0.2">
      <c r="A43" s="48">
        <f t="shared" si="0"/>
        <v>3.4166666666666683</v>
      </c>
      <c r="B43" s="50">
        <f>'Region 1 2-hr hyetograph data'!D61</f>
        <v>3.7499999999999574E-3</v>
      </c>
    </row>
    <row r="44" spans="1:2" x14ac:dyDescent="0.2">
      <c r="A44" s="48">
        <f t="shared" si="0"/>
        <v>3.5000000000000018</v>
      </c>
      <c r="B44" s="50">
        <f>'Region 1 2-hr hyetograph data'!D62</f>
        <v>3.7499999999999574E-3</v>
      </c>
    </row>
    <row r="45" spans="1:2" x14ac:dyDescent="0.2">
      <c r="A45" s="48">
        <f t="shared" si="0"/>
        <v>3.5833333333333353</v>
      </c>
      <c r="B45" s="50">
        <f>'Region 1 2-hr hyetograph data'!D63</f>
        <v>3.7499999999999574E-3</v>
      </c>
    </row>
    <row r="46" spans="1:2" x14ac:dyDescent="0.2">
      <c r="A46" s="48">
        <f t="shared" si="0"/>
        <v>3.6666666666666687</v>
      </c>
      <c r="B46" s="50">
        <f>'Region 1 2-hr hyetograph data'!D64</f>
        <v>3.7499999999999574E-3</v>
      </c>
    </row>
    <row r="47" spans="1:2" x14ac:dyDescent="0.2">
      <c r="A47" s="48">
        <f t="shared" si="0"/>
        <v>3.7500000000000022</v>
      </c>
      <c r="B47" s="50">
        <f>'Region 1 2-hr hyetograph data'!D65</f>
        <v>3.7499999999999574E-3</v>
      </c>
    </row>
    <row r="48" spans="1:2" x14ac:dyDescent="0.2">
      <c r="A48" s="48">
        <f t="shared" si="0"/>
        <v>3.8333333333333357</v>
      </c>
      <c r="B48" s="50">
        <f>'Region 1 2-hr hyetograph data'!D66</f>
        <v>3.7499999999999574E-3</v>
      </c>
    </row>
    <row r="49" spans="1:2" x14ac:dyDescent="0.2">
      <c r="A49" s="48">
        <f t="shared" si="0"/>
        <v>3.9166666666666692</v>
      </c>
      <c r="B49" s="50">
        <f>'Region 1 2-hr hyetograph data'!D67</f>
        <v>3.7499999999999574E-3</v>
      </c>
    </row>
    <row r="50" spans="1:2" x14ac:dyDescent="0.2">
      <c r="A50" s="48">
        <f t="shared" si="0"/>
        <v>4.0000000000000027</v>
      </c>
      <c r="B50" s="50">
        <f>'Region 1 2-hr hyetograph data'!D68</f>
        <v>3.7499999999999574E-3</v>
      </c>
    </row>
    <row r="51" spans="1:2" x14ac:dyDescent="0.2">
      <c r="A51" s="48">
        <f t="shared" si="0"/>
        <v>4.0833333333333357</v>
      </c>
      <c r="B51" s="49">
        <f>'Region 1 2-hr hyetograph data'!F45</f>
        <v>0</v>
      </c>
    </row>
    <row r="52" spans="1:2" x14ac:dyDescent="0.2">
      <c r="A52" s="48">
        <f t="shared" si="0"/>
        <v>4.1666666666666687</v>
      </c>
      <c r="B52" s="49">
        <f>'Region 1 2-hr hyetograph data'!F46</f>
        <v>0</v>
      </c>
    </row>
    <row r="53" spans="1:2" x14ac:dyDescent="0.2">
      <c r="A53" s="48">
        <f t="shared" si="0"/>
        <v>4.2500000000000018</v>
      </c>
      <c r="B53" s="49">
        <f>'Region 1 2-hr hyetograph data'!F47</f>
        <v>0</v>
      </c>
    </row>
    <row r="54" spans="1:2" x14ac:dyDescent="0.2">
      <c r="A54" s="48">
        <f t="shared" si="0"/>
        <v>4.3333333333333348</v>
      </c>
      <c r="B54" s="49">
        <f>'Region 1 2-hr hyetograph data'!F48</f>
        <v>0</v>
      </c>
    </row>
    <row r="55" spans="1:2" x14ac:dyDescent="0.2">
      <c r="A55" s="48">
        <f t="shared" si="0"/>
        <v>4.4166666666666679</v>
      </c>
      <c r="B55" s="49">
        <f>'Region 1 2-hr hyetograph data'!F49</f>
        <v>0</v>
      </c>
    </row>
    <row r="56" spans="1:2" x14ac:dyDescent="0.2">
      <c r="A56" s="48">
        <f t="shared" si="0"/>
        <v>4.5000000000000009</v>
      </c>
      <c r="B56" s="49">
        <f>'Region 1 2-hr hyetograph data'!F50</f>
        <v>0</v>
      </c>
    </row>
    <row r="57" spans="1:2" x14ac:dyDescent="0.2">
      <c r="A57" s="48">
        <f t="shared" si="0"/>
        <v>4.5833333333333339</v>
      </c>
      <c r="B57" s="49">
        <f>'Region 1 2-hr hyetograph data'!F51</f>
        <v>0</v>
      </c>
    </row>
    <row r="58" spans="1:2" x14ac:dyDescent="0.2">
      <c r="A58" s="48">
        <f t="shared" si="0"/>
        <v>4.666666666666667</v>
      </c>
      <c r="B58" s="49">
        <f>'Region 1 2-hr hyetograph data'!F52</f>
        <v>0</v>
      </c>
    </row>
    <row r="59" spans="1:2" x14ac:dyDescent="0.2">
      <c r="A59" s="48">
        <f t="shared" si="0"/>
        <v>4.75</v>
      </c>
      <c r="B59" s="49">
        <f>'Region 1 2-hr hyetograph data'!F53</f>
        <v>0</v>
      </c>
    </row>
    <row r="60" spans="1:2" x14ac:dyDescent="0.2">
      <c r="A60" s="48">
        <f t="shared" si="0"/>
        <v>4.833333333333333</v>
      </c>
      <c r="B60" s="49">
        <f>'Region 1 2-hr hyetograph data'!F54</f>
        <v>0</v>
      </c>
    </row>
    <row r="61" spans="1:2" x14ac:dyDescent="0.2">
      <c r="A61" s="48">
        <f t="shared" si="0"/>
        <v>4.9166666666666661</v>
      </c>
      <c r="B61" s="49">
        <f>'Region 1 2-hr hyetograph data'!F55</f>
        <v>0</v>
      </c>
    </row>
    <row r="62" spans="1:2" x14ac:dyDescent="0.2">
      <c r="A62" s="48">
        <f t="shared" si="0"/>
        <v>4.9999999999999991</v>
      </c>
      <c r="B62" s="49">
        <f>'Region 1 2-hr hyetograph data'!F56</f>
        <v>0</v>
      </c>
    </row>
    <row r="63" spans="1:2" x14ac:dyDescent="0.2">
      <c r="A63" s="48">
        <f t="shared" si="0"/>
        <v>5.0833333333333321</v>
      </c>
      <c r="B63" s="49">
        <f>'Region 1 2-hr hyetograph data'!F57</f>
        <v>0</v>
      </c>
    </row>
    <row r="64" spans="1:2" x14ac:dyDescent="0.2">
      <c r="A64" s="48">
        <f t="shared" si="0"/>
        <v>5.1666666666666652</v>
      </c>
      <c r="B64" s="49">
        <f>'Region 1 2-hr hyetograph data'!F58</f>
        <v>0</v>
      </c>
    </row>
    <row r="65" spans="1:2" x14ac:dyDescent="0.2">
      <c r="A65" s="48">
        <f t="shared" si="0"/>
        <v>5.2499999999999982</v>
      </c>
      <c r="B65" s="49">
        <f>'Region 1 2-hr hyetograph data'!F59</f>
        <v>0</v>
      </c>
    </row>
    <row r="66" spans="1:2" x14ac:dyDescent="0.2">
      <c r="A66" s="48">
        <f t="shared" si="0"/>
        <v>5.3333333333333313</v>
      </c>
      <c r="B66" s="49">
        <f>'Region 1 2-hr hyetograph data'!F60</f>
        <v>0</v>
      </c>
    </row>
    <row r="67" spans="1:2" x14ac:dyDescent="0.2">
      <c r="A67" s="48">
        <f t="shared" si="0"/>
        <v>5.4166666666666643</v>
      </c>
      <c r="B67" s="49">
        <f>'Region 1 2-hr hyetograph data'!F61</f>
        <v>0</v>
      </c>
    </row>
    <row r="68" spans="1:2" x14ac:dyDescent="0.2">
      <c r="A68" s="48">
        <f t="shared" si="0"/>
        <v>5.4999999999999973</v>
      </c>
      <c r="B68" s="49">
        <f>'Region 1 2-hr hyetograph data'!F62</f>
        <v>0</v>
      </c>
    </row>
    <row r="69" spans="1:2" x14ac:dyDescent="0.2">
      <c r="A69" s="48">
        <f t="shared" ref="A69:A74" si="1">A68+(1/12)</f>
        <v>5.5833333333333304</v>
      </c>
      <c r="B69" s="49">
        <f>'Region 1 2-hr hyetograph data'!F63</f>
        <v>0</v>
      </c>
    </row>
    <row r="70" spans="1:2" x14ac:dyDescent="0.2">
      <c r="A70" s="48">
        <f t="shared" si="1"/>
        <v>5.6666666666666634</v>
      </c>
      <c r="B70" s="49">
        <f>'Region 1 2-hr hyetograph data'!F64</f>
        <v>0</v>
      </c>
    </row>
    <row r="71" spans="1:2" x14ac:dyDescent="0.2">
      <c r="A71" s="48">
        <f t="shared" si="1"/>
        <v>5.7499999999999964</v>
      </c>
      <c r="B71" s="49">
        <f>'Region 1 2-hr hyetograph data'!F65</f>
        <v>0</v>
      </c>
    </row>
    <row r="72" spans="1:2" x14ac:dyDescent="0.2">
      <c r="A72" s="48">
        <f t="shared" si="1"/>
        <v>5.8333333333333295</v>
      </c>
      <c r="B72" s="49">
        <f>'Region 1 2-hr hyetograph data'!F66</f>
        <v>0</v>
      </c>
    </row>
    <row r="73" spans="1:2" x14ac:dyDescent="0.2">
      <c r="A73" s="48">
        <f t="shared" si="1"/>
        <v>5.9166666666666625</v>
      </c>
      <c r="B73" s="49">
        <f>'Region 1 2-hr hyetograph data'!F67</f>
        <v>0</v>
      </c>
    </row>
    <row r="74" spans="1:2" x14ac:dyDescent="0.2">
      <c r="A74" s="48">
        <f t="shared" si="1"/>
        <v>5.9999999999999956</v>
      </c>
      <c r="B74" s="49">
        <f>'Region 1 2-hr hyetograph data'!F68</f>
        <v>0</v>
      </c>
    </row>
    <row r="76" spans="1:2" x14ac:dyDescent="0.2">
      <c r="A76" s="3" t="s">
        <v>28</v>
      </c>
      <c r="B76" s="5">
        <f>+SUM(B3:B74)</f>
        <v>5.2044452987828151</v>
      </c>
    </row>
  </sheetData>
  <phoneticPr fontId="0" type="noConversion"/>
  <pageMargins left="0.75" right="0.75" top="1" bottom="1" header="0.5" footer="0.5"/>
  <pageSetup orientation="portrait"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election activeCell="L5" sqref="L5"/>
    </sheetView>
  </sheetViews>
  <sheetFormatPr defaultRowHeight="12.75" x14ac:dyDescent="0.2"/>
  <cols>
    <col min="1" max="1" width="19.28515625" customWidth="1"/>
    <col min="2" max="2" width="13.42578125" style="4" customWidth="1"/>
    <col min="3" max="3" width="10.7109375" customWidth="1"/>
    <col min="4" max="4" width="13.140625" customWidth="1"/>
    <col min="5" max="5" width="11" customWidth="1"/>
    <col min="6" max="6" width="13.85546875" customWidth="1"/>
    <col min="7" max="7" width="12.85546875" style="6" customWidth="1"/>
    <col min="8" max="8" width="9.140625" style="4"/>
    <col min="9" max="9" width="10.42578125" style="4" customWidth="1"/>
  </cols>
  <sheetData>
    <row r="1" spans="1:9" x14ac:dyDescent="0.2">
      <c r="A1" s="3" t="s">
        <v>22</v>
      </c>
    </row>
    <row r="2" spans="1:9" x14ac:dyDescent="0.2">
      <c r="A2" s="3"/>
    </row>
    <row r="3" spans="1:9" x14ac:dyDescent="0.2">
      <c r="A3" s="51" t="s">
        <v>30</v>
      </c>
      <c r="B3" s="52"/>
      <c r="C3" s="5" t="s">
        <v>31</v>
      </c>
      <c r="F3" s="5" t="s">
        <v>29</v>
      </c>
    </row>
    <row r="4" spans="1:9" x14ac:dyDescent="0.2">
      <c r="A4" s="44"/>
    </row>
    <row r="5" spans="1:9" x14ac:dyDescent="0.2">
      <c r="A5" s="1"/>
      <c r="C5" s="1"/>
    </row>
    <row r="6" spans="1:9" x14ac:dyDescent="0.2">
      <c r="A6" s="1"/>
      <c r="B6" s="5"/>
      <c r="C6" s="1"/>
    </row>
    <row r="7" spans="1:9" x14ac:dyDescent="0.2">
      <c r="A7" s="2" t="s">
        <v>0</v>
      </c>
      <c r="C7" s="17">
        <v>5</v>
      </c>
      <c r="D7" s="13" t="s">
        <v>25</v>
      </c>
    </row>
    <row r="8" spans="1:9" x14ac:dyDescent="0.2">
      <c r="A8" s="2"/>
      <c r="C8" s="53"/>
      <c r="D8" s="13"/>
    </row>
    <row r="9" spans="1:9" x14ac:dyDescent="0.2">
      <c r="A9" s="24" t="s">
        <v>8</v>
      </c>
      <c r="B9" s="20" t="s">
        <v>2</v>
      </c>
      <c r="C9" s="19" t="s">
        <v>4</v>
      </c>
      <c r="D9" s="19" t="s">
        <v>6</v>
      </c>
      <c r="E9" s="19" t="s">
        <v>8</v>
      </c>
      <c r="F9" s="19" t="s">
        <v>8</v>
      </c>
      <c r="G9" s="21" t="s">
        <v>2</v>
      </c>
      <c r="H9" s="22" t="s">
        <v>11</v>
      </c>
      <c r="I9" s="20" t="s">
        <v>8</v>
      </c>
    </row>
    <row r="10" spans="1:9" x14ac:dyDescent="0.2">
      <c r="A10" s="19"/>
      <c r="B10" s="20" t="s">
        <v>3</v>
      </c>
      <c r="C10" s="19" t="s">
        <v>5</v>
      </c>
      <c r="D10" s="19" t="s">
        <v>7</v>
      </c>
      <c r="E10" s="19" t="s">
        <v>9</v>
      </c>
      <c r="F10" s="19" t="s">
        <v>7</v>
      </c>
      <c r="G10" s="21" t="s">
        <v>3</v>
      </c>
      <c r="H10" s="23" t="s">
        <v>20</v>
      </c>
      <c r="I10" s="20" t="s">
        <v>3</v>
      </c>
    </row>
    <row r="11" spans="1:9" x14ac:dyDescent="0.2">
      <c r="A11" s="19"/>
      <c r="B11" s="20" t="s">
        <v>23</v>
      </c>
      <c r="C11" s="24" t="s">
        <v>18</v>
      </c>
      <c r="D11" s="19" t="s">
        <v>3</v>
      </c>
      <c r="E11" s="19"/>
      <c r="F11" s="19" t="s">
        <v>3</v>
      </c>
      <c r="G11" s="25" t="s">
        <v>21</v>
      </c>
      <c r="H11" s="22" t="s">
        <v>10</v>
      </c>
      <c r="I11" s="20"/>
    </row>
    <row r="12" spans="1:9" x14ac:dyDescent="0.2">
      <c r="A12" s="19"/>
      <c r="B12" s="20"/>
      <c r="C12" s="24" t="s">
        <v>17</v>
      </c>
      <c r="D12" s="19"/>
      <c r="E12" s="19"/>
      <c r="F12" s="19"/>
      <c r="G12" s="21" t="s">
        <v>10</v>
      </c>
      <c r="H12" s="22"/>
      <c r="I12" s="20"/>
    </row>
    <row r="13" spans="1:9" x14ac:dyDescent="0.2">
      <c r="H13" s="7"/>
    </row>
    <row r="14" spans="1:9" x14ac:dyDescent="0.2">
      <c r="A14">
        <v>0</v>
      </c>
      <c r="B14" s="4">
        <v>0</v>
      </c>
      <c r="C14" s="18">
        <v>1</v>
      </c>
      <c r="D14" s="27">
        <f>+B14*C14</f>
        <v>0</v>
      </c>
      <c r="E14" s="27"/>
      <c r="F14" s="27"/>
      <c r="G14" s="28"/>
      <c r="H14" s="14"/>
      <c r="I14" s="14"/>
    </row>
    <row r="15" spans="1:9" x14ac:dyDescent="0.2">
      <c r="D15" s="27"/>
      <c r="E15" s="27">
        <f>+A16-A14</f>
        <v>8.3299999999999999E-2</v>
      </c>
      <c r="F15" s="27">
        <f>+D16-D14</f>
        <v>0.309</v>
      </c>
      <c r="G15" s="28">
        <f>+F15/(E15*12)</f>
        <v>0.30912364945978388</v>
      </c>
      <c r="H15" s="26">
        <f>+$C$7*G15</f>
        <v>1.5456182472989193</v>
      </c>
      <c r="I15" s="26">
        <f>+H15*E15*12</f>
        <v>1.5449999999999997</v>
      </c>
    </row>
    <row r="16" spans="1:9" x14ac:dyDescent="0.2">
      <c r="A16">
        <v>8.3299999999999999E-2</v>
      </c>
      <c r="B16" s="4">
        <v>0.309</v>
      </c>
      <c r="C16" s="18">
        <v>1</v>
      </c>
      <c r="D16" s="27">
        <f>+B16*C16</f>
        <v>0.309</v>
      </c>
      <c r="E16" s="27"/>
      <c r="F16" s="27"/>
      <c r="G16" s="28"/>
      <c r="H16" s="26"/>
      <c r="I16" s="26"/>
    </row>
    <row r="17" spans="1:9" x14ac:dyDescent="0.2">
      <c r="D17" s="27"/>
      <c r="E17" s="27">
        <f>+A18-A16</f>
        <v>8.3700000000000011E-2</v>
      </c>
      <c r="F17" s="27">
        <f>+D18-D16</f>
        <v>0.19800000000000001</v>
      </c>
      <c r="G17" s="28">
        <f>+F17/(E17*12)</f>
        <v>0.19713261648745517</v>
      </c>
      <c r="H17" s="26">
        <f>+$C$7*G17</f>
        <v>0.98566308243727585</v>
      </c>
      <c r="I17" s="26">
        <f>+H17*E17*12</f>
        <v>0.99</v>
      </c>
    </row>
    <row r="18" spans="1:9" x14ac:dyDescent="0.2">
      <c r="A18">
        <v>0.16700000000000001</v>
      </c>
      <c r="B18" s="4">
        <v>0.50700000000000001</v>
      </c>
      <c r="C18" s="18">
        <v>1</v>
      </c>
      <c r="D18" s="27">
        <f>+B18*C18</f>
        <v>0.50700000000000001</v>
      </c>
      <c r="E18" s="27"/>
      <c r="F18" s="27"/>
      <c r="G18" s="28"/>
      <c r="H18" s="26"/>
      <c r="I18" s="26"/>
    </row>
    <row r="19" spans="1:9" x14ac:dyDescent="0.2">
      <c r="D19" s="27"/>
      <c r="E19" s="27">
        <f>+A20-A18</f>
        <v>8.299999999999999E-2</v>
      </c>
      <c r="F19" s="27">
        <f>+D20-D18</f>
        <v>0.15300000000000002</v>
      </c>
      <c r="G19" s="28">
        <f>+F19/(E19*12)</f>
        <v>0.15361445783132535</v>
      </c>
      <c r="H19" s="26">
        <f>+$C$7*G19</f>
        <v>0.76807228915662673</v>
      </c>
      <c r="I19" s="26">
        <f>+H19*E19*12</f>
        <v>0.76500000000000012</v>
      </c>
    </row>
    <row r="20" spans="1:9" x14ac:dyDescent="0.2">
      <c r="A20">
        <v>0.25</v>
      </c>
      <c r="B20" s="4">
        <v>0.66</v>
      </c>
      <c r="C20" s="18">
        <v>1</v>
      </c>
      <c r="D20" s="27">
        <f>+B20*C20</f>
        <v>0.66</v>
      </c>
      <c r="E20" s="27"/>
      <c r="F20" s="27"/>
      <c r="G20" s="28"/>
      <c r="H20" s="26"/>
      <c r="I20" s="26"/>
    </row>
    <row r="21" spans="1:9" x14ac:dyDescent="0.2">
      <c r="D21" s="27"/>
      <c r="E21" s="27">
        <f>+A22-A20</f>
        <v>0.25</v>
      </c>
      <c r="F21" s="27">
        <f>+D22-D20</f>
        <v>0.15599999999999992</v>
      </c>
      <c r="G21" s="28">
        <f>+F21/(E21*12)</f>
        <v>5.199999999999997E-2</v>
      </c>
      <c r="H21" s="26">
        <f>+$C$7*G21</f>
        <v>0.25999999999999984</v>
      </c>
      <c r="I21" s="26">
        <f>+H21*E21*12</f>
        <v>0.77999999999999958</v>
      </c>
    </row>
    <row r="22" spans="1:9" x14ac:dyDescent="0.2">
      <c r="A22">
        <v>0.5</v>
      </c>
      <c r="B22" s="4">
        <v>0.81599999999999995</v>
      </c>
      <c r="C22" s="18">
        <v>1</v>
      </c>
      <c r="D22" s="27">
        <f>+B22*C22</f>
        <v>0.81599999999999995</v>
      </c>
      <c r="E22" s="27"/>
      <c r="F22" s="27"/>
      <c r="G22" s="28"/>
      <c r="H22" s="26"/>
      <c r="I22" s="26"/>
    </row>
    <row r="23" spans="1:9" x14ac:dyDescent="0.2">
      <c r="D23" s="27"/>
      <c r="E23" s="27">
        <f>+A24-A22</f>
        <v>0.25</v>
      </c>
      <c r="F23" s="27">
        <f>+D24-D22</f>
        <v>8.0000000000000071E-2</v>
      </c>
      <c r="G23" s="28">
        <f>+F23/(E23*12)</f>
        <v>2.6666666666666689E-2</v>
      </c>
      <c r="H23" s="26">
        <f>+$C$7*G23</f>
        <v>0.13333333333333344</v>
      </c>
      <c r="I23" s="26">
        <f>+H23*E23*12</f>
        <v>0.40000000000000036</v>
      </c>
    </row>
    <row r="24" spans="1:9" x14ac:dyDescent="0.2">
      <c r="A24">
        <v>0.75</v>
      </c>
      <c r="B24" s="4">
        <v>0.89600000000000002</v>
      </c>
      <c r="C24" s="18">
        <v>1</v>
      </c>
      <c r="D24" s="27">
        <f>+B24*C24</f>
        <v>0.89600000000000002</v>
      </c>
      <c r="E24" s="27"/>
      <c r="F24" s="27"/>
      <c r="G24" s="28"/>
      <c r="H24" s="26"/>
      <c r="I24" s="26"/>
    </row>
    <row r="25" spans="1:9" x14ac:dyDescent="0.2">
      <c r="D25" s="27"/>
      <c r="E25" s="27">
        <f>+A26-A24</f>
        <v>0.25</v>
      </c>
      <c r="F25" s="27">
        <f>+D26-D24</f>
        <v>1.4000000000000012E-2</v>
      </c>
      <c r="G25" s="28">
        <f>+F25/(E25*12)</f>
        <v>4.6666666666666705E-3</v>
      </c>
      <c r="H25" s="26">
        <f>+$C$7*G25</f>
        <v>2.3333333333333352E-2</v>
      </c>
      <c r="I25" s="26">
        <f>+H25*E25*12</f>
        <v>7.0000000000000062E-2</v>
      </c>
    </row>
    <row r="26" spans="1:9" x14ac:dyDescent="0.2">
      <c r="A26">
        <v>1</v>
      </c>
      <c r="B26" s="4">
        <v>0.91</v>
      </c>
      <c r="C26" s="18">
        <v>1</v>
      </c>
      <c r="D26" s="27">
        <f>+B26*C26</f>
        <v>0.91</v>
      </c>
      <c r="E26" s="27"/>
      <c r="F26" s="27"/>
      <c r="G26" s="28"/>
      <c r="H26" s="26"/>
      <c r="I26" s="26"/>
    </row>
    <row r="27" spans="1:9" x14ac:dyDescent="0.2">
      <c r="D27" s="27"/>
      <c r="E27" s="27">
        <f>+A28-A26</f>
        <v>0.5</v>
      </c>
      <c r="F27" s="27">
        <f>+D28-D26</f>
        <v>5.8999999999999941E-2</v>
      </c>
      <c r="G27" s="28">
        <f>+F27/(E27*12)</f>
        <v>9.8333333333333241E-3</v>
      </c>
      <c r="H27" s="26">
        <f>+$C$7*G27</f>
        <v>4.9166666666666622E-2</v>
      </c>
      <c r="I27" s="26">
        <f>+H27*E27*12</f>
        <v>0.29499999999999971</v>
      </c>
    </row>
    <row r="28" spans="1:9" x14ac:dyDescent="0.2">
      <c r="A28">
        <v>1.5</v>
      </c>
      <c r="B28" s="4">
        <v>0.96899999999999997</v>
      </c>
      <c r="C28" s="18">
        <v>1</v>
      </c>
      <c r="D28" s="27">
        <f>+B28*C28</f>
        <v>0.96899999999999997</v>
      </c>
      <c r="E28" s="27"/>
      <c r="F28" s="27"/>
      <c r="G28" s="28"/>
      <c r="H28" s="26"/>
      <c r="I28" s="26"/>
    </row>
    <row r="29" spans="1:9" x14ac:dyDescent="0.2">
      <c r="D29" s="27"/>
      <c r="E29" s="27">
        <f>+A30-A28</f>
        <v>0.5</v>
      </c>
      <c r="F29" s="27">
        <f>+D30-D28</f>
        <v>3.1000000000000028E-2</v>
      </c>
      <c r="G29" s="28">
        <f>+F29/(E29*12)</f>
        <v>5.166666666666671E-3</v>
      </c>
      <c r="H29" s="26">
        <f>+$C$7*G29</f>
        <v>2.5833333333333354E-2</v>
      </c>
      <c r="I29" s="26">
        <f>+H29*E29*12</f>
        <v>0.15500000000000014</v>
      </c>
    </row>
    <row r="30" spans="1:9" x14ac:dyDescent="0.2">
      <c r="A30">
        <v>2</v>
      </c>
      <c r="B30" s="4">
        <v>1</v>
      </c>
      <c r="C30" s="18">
        <v>1</v>
      </c>
      <c r="D30" s="27">
        <f>+B30*C30</f>
        <v>1</v>
      </c>
      <c r="E30" s="27"/>
      <c r="F30" s="27"/>
      <c r="G30" s="28"/>
      <c r="H30" s="26"/>
      <c r="I30" s="26"/>
    </row>
    <row r="31" spans="1:9" x14ac:dyDescent="0.2">
      <c r="D31" s="27"/>
      <c r="E31" s="27">
        <f>+A32-A30</f>
        <v>1</v>
      </c>
      <c r="F31" s="27">
        <f>+D32-D30</f>
        <v>1.8000000000000016E-2</v>
      </c>
      <c r="G31" s="28">
        <f>+F31/(E31*12)</f>
        <v>1.5000000000000013E-3</v>
      </c>
      <c r="H31" s="26">
        <f>+$C$7*G31</f>
        <v>7.5000000000000067E-3</v>
      </c>
      <c r="I31" s="26">
        <f>+H31*E31*12</f>
        <v>9.000000000000008E-2</v>
      </c>
    </row>
    <row r="32" spans="1:9" x14ac:dyDescent="0.2">
      <c r="A32">
        <v>3</v>
      </c>
      <c r="B32" s="4">
        <v>1.018</v>
      </c>
      <c r="C32" s="18">
        <v>1</v>
      </c>
      <c r="D32" s="27">
        <f>+B32*C32</f>
        <v>1.018</v>
      </c>
      <c r="E32" s="27"/>
      <c r="F32" s="27"/>
      <c r="G32" s="28"/>
      <c r="H32" s="26"/>
      <c r="I32" s="26"/>
    </row>
    <row r="33" spans="1:10" x14ac:dyDescent="0.2">
      <c r="D33" s="27"/>
      <c r="E33" s="27">
        <f>+A34-A32</f>
        <v>1</v>
      </c>
      <c r="F33" s="27">
        <f>+D34-D32</f>
        <v>1.8000000000000016E-2</v>
      </c>
      <c r="G33" s="28">
        <f>+F33/(E33*12)</f>
        <v>1.5000000000000013E-3</v>
      </c>
      <c r="H33" s="26">
        <f>+$C$7*G33</f>
        <v>7.5000000000000067E-3</v>
      </c>
      <c r="I33" s="26">
        <f>+H33*E33*12</f>
        <v>9.000000000000008E-2</v>
      </c>
      <c r="J33" s="11"/>
    </row>
    <row r="34" spans="1:10" x14ac:dyDescent="0.2">
      <c r="A34">
        <v>4</v>
      </c>
      <c r="B34" s="4">
        <v>1.036</v>
      </c>
      <c r="C34" s="18">
        <v>1</v>
      </c>
      <c r="D34" s="27">
        <f>+B34*C34</f>
        <v>1.036</v>
      </c>
      <c r="E34" s="27"/>
      <c r="F34" s="27"/>
      <c r="G34" s="28"/>
      <c r="H34" s="26"/>
      <c r="I34" s="26"/>
    </row>
    <row r="35" spans="1:10" x14ac:dyDescent="0.2">
      <c r="D35" s="27"/>
      <c r="E35" s="27">
        <f>+A36-A34</f>
        <v>1</v>
      </c>
      <c r="F35" s="27">
        <f>+D36-D34</f>
        <v>1.6000000000000014E-2</v>
      </c>
      <c r="G35" s="28">
        <f>+F35/(E35*12)</f>
        <v>1.3333333333333346E-3</v>
      </c>
      <c r="H35" s="26">
        <f>+$C$7*G35</f>
        <v>6.6666666666666732E-3</v>
      </c>
      <c r="I35" s="26">
        <f>+H35*E35*12</f>
        <v>8.0000000000000071E-2</v>
      </c>
    </row>
    <row r="36" spans="1:10" x14ac:dyDescent="0.2">
      <c r="A36">
        <v>5</v>
      </c>
      <c r="B36" s="4">
        <v>1.052</v>
      </c>
      <c r="C36" s="18">
        <v>1</v>
      </c>
      <c r="D36" s="27">
        <f>+B36*C36</f>
        <v>1.052</v>
      </c>
      <c r="E36" s="27"/>
      <c r="F36" s="27"/>
      <c r="G36" s="28"/>
      <c r="H36" s="26"/>
      <c r="I36" s="26"/>
    </row>
    <row r="37" spans="1:10" x14ac:dyDescent="0.2">
      <c r="C37" s="8"/>
      <c r="D37" s="27"/>
      <c r="E37" s="27">
        <f>+A38-A36</f>
        <v>1</v>
      </c>
      <c r="F37" s="27">
        <f>+D38-D36</f>
        <v>1.4999999999999902E-2</v>
      </c>
      <c r="G37" s="28">
        <f>+F37/(E37*12)</f>
        <v>1.2499999999999918E-3</v>
      </c>
      <c r="H37" s="26">
        <f>+$C$7*G37</f>
        <v>6.2499999999999587E-3</v>
      </c>
      <c r="I37" s="26">
        <f>+H37*E37*12</f>
        <v>7.4999999999999512E-2</v>
      </c>
    </row>
    <row r="38" spans="1:10" x14ac:dyDescent="0.2">
      <c r="A38">
        <v>6</v>
      </c>
      <c r="B38" s="4">
        <v>1.0669999999999999</v>
      </c>
      <c r="C38" s="18">
        <v>1</v>
      </c>
      <c r="D38" s="27">
        <f>+B38*C38</f>
        <v>1.0669999999999999</v>
      </c>
      <c r="E38" s="27"/>
      <c r="F38" s="27"/>
      <c r="G38" s="28"/>
      <c r="H38" s="26"/>
      <c r="I38" s="26"/>
    </row>
    <row r="39" spans="1:10" x14ac:dyDescent="0.2">
      <c r="C39" s="8"/>
      <c r="D39" s="27"/>
      <c r="E39" s="27"/>
      <c r="F39" s="27"/>
      <c r="G39" s="28"/>
      <c r="H39" s="26"/>
      <c r="I39" s="26"/>
    </row>
    <row r="40" spans="1:10" x14ac:dyDescent="0.2">
      <c r="C40" s="10"/>
      <c r="D40" s="27"/>
      <c r="E40" s="27"/>
      <c r="F40" s="27"/>
      <c r="G40" s="28"/>
      <c r="H40" s="14"/>
      <c r="I40" s="14"/>
    </row>
    <row r="41" spans="1:10" x14ac:dyDescent="0.2">
      <c r="D41" s="27"/>
      <c r="E41" s="27"/>
      <c r="F41" s="27"/>
      <c r="G41" s="28"/>
      <c r="H41" s="29" t="s">
        <v>12</v>
      </c>
      <c r="I41" s="29">
        <f>+SUM(I15:I37)</f>
        <v>5.3349999999999991</v>
      </c>
    </row>
    <row r="42" spans="1:10" x14ac:dyDescent="0.2">
      <c r="D42" s="27"/>
      <c r="E42" s="27"/>
      <c r="F42" s="27"/>
      <c r="G42" s="28"/>
      <c r="H42" s="29" t="s">
        <v>19</v>
      </c>
      <c r="I42" s="29">
        <f>+SUM(I15:I29)</f>
        <v>5</v>
      </c>
    </row>
    <row r="43" spans="1:10" ht="38.25" x14ac:dyDescent="0.2">
      <c r="A43" s="33" t="s">
        <v>26</v>
      </c>
      <c r="B43" s="34" t="s">
        <v>27</v>
      </c>
      <c r="C43" s="33" t="s">
        <v>26</v>
      </c>
      <c r="D43" s="34" t="s">
        <v>27</v>
      </c>
      <c r="E43" s="33" t="s">
        <v>26</v>
      </c>
      <c r="F43" s="34" t="s">
        <v>27</v>
      </c>
      <c r="G43"/>
      <c r="H43"/>
      <c r="I43"/>
    </row>
    <row r="44" spans="1:10" x14ac:dyDescent="0.2">
      <c r="A44" s="54">
        <v>0</v>
      </c>
      <c r="B44" s="55"/>
      <c r="C44" s="54"/>
      <c r="D44" s="56"/>
      <c r="E44" s="58"/>
      <c r="F44" s="56"/>
      <c r="G44"/>
      <c r="H44"/>
      <c r="I44"/>
    </row>
    <row r="45" spans="1:10" x14ac:dyDescent="0.2">
      <c r="A45" s="37">
        <f>1/12</f>
        <v>8.3333333333333329E-2</v>
      </c>
      <c r="B45" s="41">
        <f>H23</f>
        <v>0.13333333333333344</v>
      </c>
      <c r="C45" s="37">
        <f>A68+(1/12)</f>
        <v>2.0833333333333326</v>
      </c>
      <c r="D45" s="57">
        <f>H$31</f>
        <v>7.5000000000000067E-3</v>
      </c>
      <c r="E45" s="37">
        <f>C68+(1/12)</f>
        <v>4.0833333333333357</v>
      </c>
      <c r="F45" s="41">
        <f>H$35</f>
        <v>6.6666666666666732E-3</v>
      </c>
      <c r="G45"/>
      <c r="H45"/>
      <c r="I45"/>
    </row>
    <row r="46" spans="1:10" x14ac:dyDescent="0.2">
      <c r="A46" s="37">
        <f>+A45+(1/12)</f>
        <v>0.16666666666666666</v>
      </c>
      <c r="B46" s="41">
        <f>H21</f>
        <v>0.25999999999999984</v>
      </c>
      <c r="C46" s="37">
        <f>+C45+(1/12)</f>
        <v>2.1666666666666661</v>
      </c>
      <c r="D46" s="57">
        <f t="shared" ref="D46:D56" si="0">H$31</f>
        <v>7.5000000000000067E-3</v>
      </c>
      <c r="E46" s="37">
        <f>+E45+(1/12)</f>
        <v>4.1666666666666687</v>
      </c>
      <c r="F46" s="41">
        <f t="shared" ref="F46:F56" si="1">H$35</f>
        <v>6.6666666666666732E-3</v>
      </c>
      <c r="G46"/>
      <c r="H46"/>
      <c r="I46"/>
    </row>
    <row r="47" spans="1:10" x14ac:dyDescent="0.2">
      <c r="A47" s="37">
        <f t="shared" ref="A47:A68" si="2">+A46+(1/12)</f>
        <v>0.25</v>
      </c>
      <c r="B47" s="41">
        <f>H15</f>
        <v>1.5456182472989193</v>
      </c>
      <c r="C47" s="37">
        <f t="shared" ref="C47:E68" si="3">+C46+(1/12)</f>
        <v>2.2499999999999996</v>
      </c>
      <c r="D47" s="57">
        <f t="shared" si="0"/>
        <v>7.5000000000000067E-3</v>
      </c>
      <c r="E47" s="37">
        <f t="shared" si="3"/>
        <v>4.2500000000000018</v>
      </c>
      <c r="F47" s="41">
        <f t="shared" si="1"/>
        <v>6.6666666666666732E-3</v>
      </c>
      <c r="G47"/>
      <c r="H47"/>
      <c r="I47"/>
    </row>
    <row r="48" spans="1:10" x14ac:dyDescent="0.2">
      <c r="A48" s="37">
        <f t="shared" si="2"/>
        <v>0.33333333333333331</v>
      </c>
      <c r="B48" s="41">
        <f>H17</f>
        <v>0.98566308243727585</v>
      </c>
      <c r="C48" s="37">
        <f t="shared" si="3"/>
        <v>2.333333333333333</v>
      </c>
      <c r="D48" s="57">
        <f t="shared" si="0"/>
        <v>7.5000000000000067E-3</v>
      </c>
      <c r="E48" s="37">
        <f t="shared" si="3"/>
        <v>4.3333333333333348</v>
      </c>
      <c r="F48" s="41">
        <f t="shared" si="1"/>
        <v>6.6666666666666732E-3</v>
      </c>
      <c r="G48"/>
      <c r="H48"/>
      <c r="I48"/>
    </row>
    <row r="49" spans="1:9" x14ac:dyDescent="0.2">
      <c r="A49" s="37">
        <f t="shared" si="2"/>
        <v>0.41666666666666663</v>
      </c>
      <c r="B49" s="41">
        <f>H19</f>
        <v>0.76807228915662673</v>
      </c>
      <c r="C49" s="37">
        <f t="shared" si="3"/>
        <v>2.4166666666666665</v>
      </c>
      <c r="D49" s="57">
        <f t="shared" si="0"/>
        <v>7.5000000000000067E-3</v>
      </c>
      <c r="E49" s="37">
        <f t="shared" si="3"/>
        <v>4.4166666666666679</v>
      </c>
      <c r="F49" s="41">
        <f t="shared" si="1"/>
        <v>6.6666666666666732E-3</v>
      </c>
      <c r="G49"/>
      <c r="H49"/>
      <c r="I49"/>
    </row>
    <row r="50" spans="1:9" x14ac:dyDescent="0.2">
      <c r="A50" s="37">
        <f t="shared" si="2"/>
        <v>0.49999999999999994</v>
      </c>
      <c r="B50" s="41">
        <f>H21</f>
        <v>0.25999999999999984</v>
      </c>
      <c r="C50" s="37">
        <f t="shared" si="3"/>
        <v>2.5</v>
      </c>
      <c r="D50" s="57">
        <f t="shared" si="0"/>
        <v>7.5000000000000067E-3</v>
      </c>
      <c r="E50" s="37">
        <f t="shared" si="3"/>
        <v>4.5000000000000009</v>
      </c>
      <c r="F50" s="41">
        <f t="shared" si="1"/>
        <v>6.6666666666666732E-3</v>
      </c>
      <c r="G50"/>
      <c r="H50"/>
      <c r="I50"/>
    </row>
    <row r="51" spans="1:9" x14ac:dyDescent="0.2">
      <c r="A51" s="37">
        <f t="shared" si="2"/>
        <v>0.58333333333333326</v>
      </c>
      <c r="B51" s="41">
        <f>H21</f>
        <v>0.25999999999999984</v>
      </c>
      <c r="C51" s="37">
        <f t="shared" si="3"/>
        <v>2.5833333333333335</v>
      </c>
      <c r="D51" s="57">
        <f t="shared" si="0"/>
        <v>7.5000000000000067E-3</v>
      </c>
      <c r="E51" s="37">
        <f t="shared" si="3"/>
        <v>4.5833333333333339</v>
      </c>
      <c r="F51" s="41">
        <f t="shared" si="1"/>
        <v>6.6666666666666732E-3</v>
      </c>
      <c r="G51"/>
      <c r="H51"/>
      <c r="I51"/>
    </row>
    <row r="52" spans="1:9" x14ac:dyDescent="0.2">
      <c r="A52" s="37">
        <f t="shared" si="2"/>
        <v>0.66666666666666663</v>
      </c>
      <c r="B52" s="41">
        <f t="shared" ref="B52:B53" si="4">H$23</f>
        <v>0.13333333333333344</v>
      </c>
      <c r="C52" s="37">
        <f t="shared" si="3"/>
        <v>2.666666666666667</v>
      </c>
      <c r="D52" s="57">
        <f t="shared" si="0"/>
        <v>7.5000000000000067E-3</v>
      </c>
      <c r="E52" s="37">
        <f t="shared" si="3"/>
        <v>4.666666666666667</v>
      </c>
      <c r="F52" s="41">
        <f t="shared" si="1"/>
        <v>6.6666666666666732E-3</v>
      </c>
      <c r="G52"/>
      <c r="H52"/>
      <c r="I52"/>
    </row>
    <row r="53" spans="1:9" x14ac:dyDescent="0.2">
      <c r="A53" s="37">
        <f t="shared" si="2"/>
        <v>0.75</v>
      </c>
      <c r="B53" s="41">
        <f t="shared" si="4"/>
        <v>0.13333333333333344</v>
      </c>
      <c r="C53" s="37">
        <f t="shared" si="3"/>
        <v>2.7500000000000004</v>
      </c>
      <c r="D53" s="57">
        <f t="shared" si="0"/>
        <v>7.5000000000000067E-3</v>
      </c>
      <c r="E53" s="37">
        <f t="shared" si="3"/>
        <v>4.75</v>
      </c>
      <c r="F53" s="41">
        <f t="shared" si="1"/>
        <v>6.6666666666666732E-3</v>
      </c>
      <c r="G53"/>
      <c r="H53" s="42"/>
      <c r="I53" s="43"/>
    </row>
    <row r="54" spans="1:9" x14ac:dyDescent="0.2">
      <c r="A54" s="37">
        <f t="shared" si="2"/>
        <v>0.83333333333333337</v>
      </c>
      <c r="B54" s="41">
        <f>H$25</f>
        <v>2.3333333333333352E-2</v>
      </c>
      <c r="C54" s="37">
        <f t="shared" si="3"/>
        <v>2.8333333333333339</v>
      </c>
      <c r="D54" s="57">
        <f t="shared" si="0"/>
        <v>7.5000000000000067E-3</v>
      </c>
      <c r="E54" s="37">
        <f t="shared" si="3"/>
        <v>4.833333333333333</v>
      </c>
      <c r="F54" s="41">
        <f t="shared" si="1"/>
        <v>6.6666666666666732E-3</v>
      </c>
      <c r="G54"/>
      <c r="H54" s="42"/>
      <c r="I54" s="43"/>
    </row>
    <row r="55" spans="1:9" x14ac:dyDescent="0.2">
      <c r="A55" s="37">
        <f t="shared" si="2"/>
        <v>0.91666666666666674</v>
      </c>
      <c r="B55" s="41">
        <f t="shared" ref="B55:B56" si="5">H$25</f>
        <v>2.3333333333333352E-2</v>
      </c>
      <c r="C55" s="37">
        <f t="shared" si="3"/>
        <v>2.9166666666666674</v>
      </c>
      <c r="D55" s="57">
        <f t="shared" si="0"/>
        <v>7.5000000000000067E-3</v>
      </c>
      <c r="E55" s="37">
        <f t="shared" si="3"/>
        <v>4.9166666666666661</v>
      </c>
      <c r="F55" s="41">
        <f t="shared" si="1"/>
        <v>6.6666666666666732E-3</v>
      </c>
      <c r="G55"/>
      <c r="H55" s="42"/>
      <c r="I55" s="43"/>
    </row>
    <row r="56" spans="1:9" x14ac:dyDescent="0.2">
      <c r="A56" s="37">
        <f t="shared" si="2"/>
        <v>1</v>
      </c>
      <c r="B56" s="41">
        <f t="shared" si="5"/>
        <v>2.3333333333333352E-2</v>
      </c>
      <c r="C56" s="37">
        <f t="shared" si="3"/>
        <v>3.0000000000000009</v>
      </c>
      <c r="D56" s="57">
        <f t="shared" si="0"/>
        <v>7.5000000000000067E-3</v>
      </c>
      <c r="E56" s="37">
        <f t="shared" si="3"/>
        <v>4.9999999999999991</v>
      </c>
      <c r="F56" s="41">
        <f t="shared" si="1"/>
        <v>6.6666666666666732E-3</v>
      </c>
      <c r="G56"/>
      <c r="H56" s="42"/>
      <c r="I56" s="43"/>
    </row>
    <row r="57" spans="1:9" x14ac:dyDescent="0.2">
      <c r="A57" s="37">
        <f t="shared" si="2"/>
        <v>1.0833333333333333</v>
      </c>
      <c r="B57" s="41">
        <f>H$27</f>
        <v>4.9166666666666622E-2</v>
      </c>
      <c r="C57" s="37">
        <f t="shared" si="3"/>
        <v>3.0833333333333344</v>
      </c>
      <c r="D57" s="41">
        <f>H$33</f>
        <v>7.5000000000000067E-3</v>
      </c>
      <c r="E57" s="37">
        <f t="shared" si="3"/>
        <v>5.0833333333333321</v>
      </c>
      <c r="F57" s="41">
        <f>H$37</f>
        <v>6.2499999999999587E-3</v>
      </c>
      <c r="G57"/>
      <c r="H57"/>
      <c r="I57"/>
    </row>
    <row r="58" spans="1:9" x14ac:dyDescent="0.2">
      <c r="A58" s="37">
        <f t="shared" si="2"/>
        <v>1.1666666666666665</v>
      </c>
      <c r="B58" s="41">
        <f t="shared" ref="B58:B62" si="6">H$27</f>
        <v>4.9166666666666622E-2</v>
      </c>
      <c r="C58" s="37">
        <f t="shared" si="3"/>
        <v>3.1666666666666679</v>
      </c>
      <c r="D58" s="41">
        <f t="shared" ref="D58:D68" si="7">H$33</f>
        <v>7.5000000000000067E-3</v>
      </c>
      <c r="E58" s="37">
        <f t="shared" si="3"/>
        <v>5.1666666666666652</v>
      </c>
      <c r="F58" s="41">
        <f t="shared" ref="F58:F68" si="8">H$37</f>
        <v>6.2499999999999587E-3</v>
      </c>
      <c r="G58"/>
      <c r="H58"/>
      <c r="I58"/>
    </row>
    <row r="59" spans="1:9" x14ac:dyDescent="0.2">
      <c r="A59" s="37">
        <f t="shared" si="2"/>
        <v>1.2499999999999998</v>
      </c>
      <c r="B59" s="41">
        <f t="shared" si="6"/>
        <v>4.9166666666666622E-2</v>
      </c>
      <c r="C59" s="37">
        <f t="shared" si="3"/>
        <v>3.2500000000000013</v>
      </c>
      <c r="D59" s="41">
        <f t="shared" si="7"/>
        <v>7.5000000000000067E-3</v>
      </c>
      <c r="E59" s="37">
        <f t="shared" si="3"/>
        <v>5.2499999999999982</v>
      </c>
      <c r="F59" s="41">
        <f t="shared" si="8"/>
        <v>6.2499999999999587E-3</v>
      </c>
      <c r="G59"/>
      <c r="H59"/>
      <c r="I59"/>
    </row>
    <row r="60" spans="1:9" x14ac:dyDescent="0.2">
      <c r="A60" s="37">
        <f t="shared" si="2"/>
        <v>1.333333333333333</v>
      </c>
      <c r="B60" s="41">
        <f t="shared" si="6"/>
        <v>4.9166666666666622E-2</v>
      </c>
      <c r="C60" s="37">
        <f t="shared" si="3"/>
        <v>3.3333333333333348</v>
      </c>
      <c r="D60" s="41">
        <f t="shared" si="7"/>
        <v>7.5000000000000067E-3</v>
      </c>
      <c r="E60" s="37">
        <f t="shared" si="3"/>
        <v>5.3333333333333313</v>
      </c>
      <c r="F60" s="41">
        <f t="shared" si="8"/>
        <v>6.2499999999999587E-3</v>
      </c>
      <c r="G60"/>
      <c r="H60"/>
      <c r="I60"/>
    </row>
    <row r="61" spans="1:9" x14ac:dyDescent="0.2">
      <c r="A61" s="37">
        <f t="shared" si="2"/>
        <v>1.4166666666666663</v>
      </c>
      <c r="B61" s="41">
        <f t="shared" si="6"/>
        <v>4.9166666666666622E-2</v>
      </c>
      <c r="C61" s="37">
        <f t="shared" si="3"/>
        <v>3.4166666666666683</v>
      </c>
      <c r="D61" s="41">
        <f t="shared" si="7"/>
        <v>7.5000000000000067E-3</v>
      </c>
      <c r="E61" s="37">
        <f t="shared" si="3"/>
        <v>5.4166666666666643</v>
      </c>
      <c r="F61" s="41">
        <f t="shared" si="8"/>
        <v>6.2499999999999587E-3</v>
      </c>
      <c r="G61"/>
      <c r="H61"/>
      <c r="I61"/>
    </row>
    <row r="62" spans="1:9" x14ac:dyDescent="0.2">
      <c r="A62" s="37">
        <f t="shared" si="2"/>
        <v>1.4999999999999996</v>
      </c>
      <c r="B62" s="41">
        <f t="shared" si="6"/>
        <v>4.9166666666666622E-2</v>
      </c>
      <c r="C62" s="37">
        <f t="shared" si="3"/>
        <v>3.5000000000000018</v>
      </c>
      <c r="D62" s="41">
        <f t="shared" si="7"/>
        <v>7.5000000000000067E-3</v>
      </c>
      <c r="E62" s="37">
        <f t="shared" si="3"/>
        <v>5.4999999999999973</v>
      </c>
      <c r="F62" s="41">
        <f t="shared" si="8"/>
        <v>6.2499999999999587E-3</v>
      </c>
      <c r="G62"/>
      <c r="H62"/>
      <c r="I62"/>
    </row>
    <row r="63" spans="1:9" x14ac:dyDescent="0.2">
      <c r="A63" s="37">
        <f t="shared" si="2"/>
        <v>1.5833333333333328</v>
      </c>
      <c r="B63" s="41">
        <f>H$29</f>
        <v>2.5833333333333354E-2</v>
      </c>
      <c r="C63" s="37">
        <f t="shared" si="3"/>
        <v>3.5833333333333353</v>
      </c>
      <c r="D63" s="41">
        <f t="shared" si="7"/>
        <v>7.5000000000000067E-3</v>
      </c>
      <c r="E63" s="37">
        <f t="shared" si="3"/>
        <v>5.5833333333333304</v>
      </c>
      <c r="F63" s="41">
        <f t="shared" si="8"/>
        <v>6.2499999999999587E-3</v>
      </c>
      <c r="G63"/>
      <c r="H63"/>
      <c r="I63"/>
    </row>
    <row r="64" spans="1:9" x14ac:dyDescent="0.2">
      <c r="A64" s="37">
        <f t="shared" si="2"/>
        <v>1.6666666666666661</v>
      </c>
      <c r="B64" s="41">
        <f t="shared" ref="B64:B68" si="9">H$29</f>
        <v>2.5833333333333354E-2</v>
      </c>
      <c r="C64" s="37">
        <f t="shared" si="3"/>
        <v>3.6666666666666687</v>
      </c>
      <c r="D64" s="41">
        <f t="shared" si="7"/>
        <v>7.5000000000000067E-3</v>
      </c>
      <c r="E64" s="37">
        <f t="shared" si="3"/>
        <v>5.6666666666666634</v>
      </c>
      <c r="F64" s="41">
        <f t="shared" si="8"/>
        <v>6.2499999999999587E-3</v>
      </c>
      <c r="G64"/>
      <c r="H64"/>
      <c r="I64"/>
    </row>
    <row r="65" spans="1:9" x14ac:dyDescent="0.2">
      <c r="A65" s="37">
        <f t="shared" si="2"/>
        <v>1.7499999999999993</v>
      </c>
      <c r="B65" s="41">
        <f t="shared" si="9"/>
        <v>2.5833333333333354E-2</v>
      </c>
      <c r="C65" s="37">
        <f t="shared" si="3"/>
        <v>3.7500000000000022</v>
      </c>
      <c r="D65" s="41">
        <f t="shared" si="7"/>
        <v>7.5000000000000067E-3</v>
      </c>
      <c r="E65" s="37">
        <f t="shared" si="3"/>
        <v>5.7499999999999964</v>
      </c>
      <c r="F65" s="41">
        <f t="shared" si="8"/>
        <v>6.2499999999999587E-3</v>
      </c>
      <c r="G65"/>
      <c r="H65"/>
      <c r="I65"/>
    </row>
    <row r="66" spans="1:9" x14ac:dyDescent="0.2">
      <c r="A66" s="37">
        <f t="shared" si="2"/>
        <v>1.8333333333333326</v>
      </c>
      <c r="B66" s="41">
        <f t="shared" si="9"/>
        <v>2.5833333333333354E-2</v>
      </c>
      <c r="C66" s="37">
        <f t="shared" si="3"/>
        <v>3.8333333333333357</v>
      </c>
      <c r="D66" s="41">
        <f t="shared" si="7"/>
        <v>7.5000000000000067E-3</v>
      </c>
      <c r="E66" s="37">
        <f t="shared" si="3"/>
        <v>5.8333333333333295</v>
      </c>
      <c r="F66" s="41">
        <f t="shared" si="8"/>
        <v>6.2499999999999587E-3</v>
      </c>
      <c r="G66"/>
      <c r="H66"/>
      <c r="I66"/>
    </row>
    <row r="67" spans="1:9" x14ac:dyDescent="0.2">
      <c r="A67" s="37">
        <f t="shared" si="2"/>
        <v>1.9166666666666659</v>
      </c>
      <c r="B67" s="41">
        <f t="shared" si="9"/>
        <v>2.5833333333333354E-2</v>
      </c>
      <c r="C67" s="37">
        <f t="shared" si="3"/>
        <v>3.9166666666666692</v>
      </c>
      <c r="D67" s="41">
        <f t="shared" si="7"/>
        <v>7.5000000000000067E-3</v>
      </c>
      <c r="E67" s="37">
        <f t="shared" si="3"/>
        <v>5.9166666666666625</v>
      </c>
      <c r="F67" s="41">
        <f t="shared" si="8"/>
        <v>6.2499999999999587E-3</v>
      </c>
      <c r="G67"/>
      <c r="H67"/>
      <c r="I67"/>
    </row>
    <row r="68" spans="1:9" x14ac:dyDescent="0.2">
      <c r="A68" s="37">
        <f t="shared" si="2"/>
        <v>1.9999999999999991</v>
      </c>
      <c r="B68" s="41">
        <f t="shared" si="9"/>
        <v>2.5833333333333354E-2</v>
      </c>
      <c r="C68" s="37">
        <f t="shared" si="3"/>
        <v>4.0000000000000027</v>
      </c>
      <c r="D68" s="41">
        <f t="shared" si="7"/>
        <v>7.5000000000000067E-3</v>
      </c>
      <c r="E68" s="37">
        <f t="shared" si="3"/>
        <v>5.9999999999999956</v>
      </c>
      <c r="F68" s="41">
        <f t="shared" si="8"/>
        <v>6.2499999999999587E-3</v>
      </c>
      <c r="G68"/>
      <c r="H68"/>
      <c r="I68"/>
    </row>
    <row r="69" spans="1:9" x14ac:dyDescent="0.2">
      <c r="A69" s="4"/>
      <c r="B69" s="15"/>
      <c r="C69" s="7"/>
      <c r="D69" s="15"/>
      <c r="E69" s="7"/>
      <c r="F69" s="15"/>
      <c r="G69"/>
      <c r="H69"/>
      <c r="I69"/>
    </row>
    <row r="70" spans="1:9" x14ac:dyDescent="0.2">
      <c r="A70" s="4"/>
      <c r="B70" s="15"/>
      <c r="C70" s="7"/>
      <c r="D70" s="15"/>
      <c r="E70" s="7"/>
      <c r="F70" s="15"/>
      <c r="G70"/>
      <c r="H70"/>
      <c r="I70"/>
    </row>
    <row r="71" spans="1:9" x14ac:dyDescent="0.2">
      <c r="A71" s="4"/>
      <c r="B71" s="15"/>
      <c r="C71" s="7"/>
      <c r="D71" s="15"/>
      <c r="E71" s="7"/>
      <c r="F71" s="15"/>
      <c r="G71"/>
      <c r="H71"/>
      <c r="I71"/>
    </row>
    <row r="72" spans="1:9" x14ac:dyDescent="0.2">
      <c r="A72" s="4"/>
      <c r="B72" s="15"/>
      <c r="C72" s="7"/>
      <c r="D72" s="15"/>
      <c r="E72" s="7"/>
      <c r="F72" s="15"/>
      <c r="G72"/>
      <c r="H72"/>
      <c r="I72"/>
    </row>
    <row r="73" spans="1:9" x14ac:dyDescent="0.2">
      <c r="A73" s="4"/>
      <c r="B73" s="15"/>
      <c r="C73" s="7"/>
      <c r="D73" s="15"/>
      <c r="E73" s="7"/>
      <c r="F73" s="15"/>
      <c r="G73"/>
      <c r="H73"/>
      <c r="I73"/>
    </row>
    <row r="74" spans="1:9" x14ac:dyDescent="0.2">
      <c r="A74" s="4"/>
      <c r="B74" s="15"/>
      <c r="C74" s="7"/>
      <c r="D74" s="15"/>
      <c r="E74" s="7"/>
      <c r="F74" s="15"/>
      <c r="G74"/>
      <c r="H74"/>
      <c r="I74"/>
    </row>
    <row r="75" spans="1:9" x14ac:dyDescent="0.2">
      <c r="A75" s="4"/>
      <c r="B75" s="15"/>
      <c r="C75" s="7"/>
      <c r="D75" s="15"/>
      <c r="E75" s="7"/>
      <c r="F75" s="15"/>
      <c r="G75"/>
      <c r="H75"/>
      <c r="I75"/>
    </row>
    <row r="76" spans="1:9" x14ac:dyDescent="0.2">
      <c r="A76" s="4"/>
      <c r="B76" s="15"/>
      <c r="C76" s="7"/>
      <c r="D76" s="15"/>
      <c r="E76" s="7"/>
      <c r="F76" s="15"/>
      <c r="G76"/>
      <c r="H76"/>
      <c r="I76"/>
    </row>
    <row r="77" spans="1:9" x14ac:dyDescent="0.2">
      <c r="A77" s="4"/>
      <c r="B77" s="15"/>
      <c r="C77" s="7"/>
      <c r="D77" s="15"/>
      <c r="E77" s="7"/>
      <c r="F77" s="15"/>
      <c r="G77"/>
      <c r="H77"/>
      <c r="I77"/>
    </row>
    <row r="78" spans="1:9" x14ac:dyDescent="0.2">
      <c r="A78" s="4"/>
      <c r="B78" s="15"/>
      <c r="C78" s="7"/>
      <c r="D78" s="15"/>
      <c r="E78" s="7"/>
      <c r="F78" s="15"/>
      <c r="G78"/>
      <c r="H78"/>
      <c r="I78"/>
    </row>
    <row r="79" spans="1:9" x14ac:dyDescent="0.2">
      <c r="A79" s="4"/>
      <c r="B79" s="15"/>
      <c r="C79" s="7"/>
      <c r="D79" s="15"/>
      <c r="E79" s="7"/>
      <c r="F79" s="15"/>
      <c r="G79"/>
      <c r="H79"/>
      <c r="I79"/>
    </row>
    <row r="80" spans="1:9" x14ac:dyDescent="0.2">
      <c r="A80" s="4"/>
      <c r="B80" s="15"/>
      <c r="C80" s="7"/>
      <c r="D80" s="15"/>
      <c r="E80" s="7"/>
      <c r="F80" s="15"/>
      <c r="G80"/>
      <c r="H80"/>
      <c r="I80"/>
    </row>
    <row r="81" spans="1:10" x14ac:dyDescent="0.2">
      <c r="A81" s="4"/>
      <c r="B81" s="15"/>
      <c r="C81" s="7"/>
      <c r="D81" s="15"/>
      <c r="E81" s="7"/>
      <c r="F81" s="15"/>
      <c r="G81"/>
      <c r="H81"/>
      <c r="I81"/>
    </row>
    <row r="82" spans="1:10" x14ac:dyDescent="0.2">
      <c r="A82" s="4"/>
      <c r="B82" s="15"/>
      <c r="C82" s="7"/>
      <c r="D82" s="15"/>
      <c r="E82" s="7"/>
      <c r="F82" s="15"/>
      <c r="G82"/>
      <c r="H82"/>
      <c r="I82"/>
    </row>
    <row r="83" spans="1:10" x14ac:dyDescent="0.2">
      <c r="A83" s="4"/>
      <c r="B83" s="15"/>
      <c r="C83" s="7"/>
      <c r="D83" s="15"/>
      <c r="E83" s="7"/>
      <c r="F83" s="15"/>
      <c r="G83"/>
      <c r="H83"/>
      <c r="I83"/>
    </row>
    <row r="84" spans="1:10" x14ac:dyDescent="0.2">
      <c r="A84" s="4"/>
      <c r="B84" s="15"/>
      <c r="C84" s="7"/>
      <c r="D84" s="15"/>
      <c r="E84" s="7"/>
      <c r="F84" s="15"/>
      <c r="G84"/>
      <c r="H84"/>
      <c r="I84"/>
    </row>
    <row r="85" spans="1:10" x14ac:dyDescent="0.2">
      <c r="A85" s="4"/>
      <c r="B85" s="15"/>
      <c r="C85" s="7"/>
      <c r="D85" s="15"/>
      <c r="E85" s="7"/>
      <c r="F85" s="15"/>
      <c r="G85"/>
      <c r="H85"/>
      <c r="I85"/>
    </row>
    <row r="86" spans="1:10" x14ac:dyDescent="0.2">
      <c r="A86" s="4"/>
      <c r="B86" s="15"/>
      <c r="C86" s="7"/>
      <c r="D86" s="15"/>
      <c r="E86" s="7"/>
      <c r="F86" s="15"/>
      <c r="G86"/>
      <c r="H86"/>
      <c r="I86"/>
    </row>
    <row r="87" spans="1:10" x14ac:dyDescent="0.2">
      <c r="A87" s="4"/>
      <c r="B87" s="15"/>
      <c r="C87" s="7"/>
      <c r="D87" s="15"/>
      <c r="E87" s="7"/>
      <c r="F87" s="15"/>
      <c r="G87"/>
      <c r="H87"/>
      <c r="I87"/>
    </row>
    <row r="88" spans="1:10" x14ac:dyDescent="0.2">
      <c r="A88" s="4"/>
      <c r="B88" s="15"/>
      <c r="C88" s="7"/>
      <c r="D88" s="15"/>
      <c r="E88" s="7"/>
      <c r="F88" s="15"/>
      <c r="G88"/>
      <c r="H88"/>
      <c r="I88"/>
    </row>
    <row r="89" spans="1:10" x14ac:dyDescent="0.2">
      <c r="A89" s="4"/>
      <c r="B89" s="15"/>
      <c r="C89" s="7"/>
      <c r="D89" s="15"/>
      <c r="E89" s="7"/>
      <c r="F89" s="15"/>
      <c r="G89"/>
      <c r="H89"/>
      <c r="I89"/>
    </row>
    <row r="90" spans="1:10" x14ac:dyDescent="0.2">
      <c r="A90" s="4"/>
      <c r="B90" s="15"/>
      <c r="C90" s="7"/>
      <c r="D90" s="15"/>
      <c r="E90" s="7"/>
      <c r="F90" s="15"/>
      <c r="G90"/>
      <c r="H90"/>
      <c r="I90"/>
    </row>
    <row r="91" spans="1:10" x14ac:dyDescent="0.2">
      <c r="A91" s="4"/>
      <c r="B91" s="15"/>
      <c r="C91" s="7"/>
      <c r="D91" s="15"/>
      <c r="E91" s="7"/>
      <c r="F91" s="15"/>
      <c r="G91"/>
      <c r="H91"/>
      <c r="I91"/>
    </row>
    <row r="92" spans="1:10" x14ac:dyDescent="0.2">
      <c r="A92" s="4"/>
      <c r="B92" s="15"/>
      <c r="C92" s="7"/>
      <c r="D92" s="15"/>
      <c r="E92" s="7"/>
      <c r="F92" s="15"/>
      <c r="G92"/>
      <c r="H92"/>
      <c r="I92"/>
    </row>
    <row r="93" spans="1:10" x14ac:dyDescent="0.2">
      <c r="F93" s="15"/>
      <c r="J93" s="4"/>
    </row>
    <row r="104" spans="2:3" x14ac:dyDescent="0.2">
      <c r="B104"/>
      <c r="C104" s="4"/>
    </row>
    <row r="105" spans="2:3" x14ac:dyDescent="0.2">
      <c r="B105"/>
      <c r="C105" s="4"/>
    </row>
    <row r="106" spans="2:3" x14ac:dyDescent="0.2">
      <c r="B106"/>
      <c r="C106" s="4"/>
    </row>
    <row r="107" spans="2:3" x14ac:dyDescent="0.2">
      <c r="B107"/>
      <c r="C107" s="4"/>
    </row>
    <row r="108" spans="2:3" x14ac:dyDescent="0.2">
      <c r="B108"/>
      <c r="C108" s="4"/>
    </row>
    <row r="109" spans="2:3" x14ac:dyDescent="0.2">
      <c r="B109"/>
      <c r="C109" s="4"/>
    </row>
    <row r="110" spans="2:3" x14ac:dyDescent="0.2">
      <c r="B110"/>
      <c r="C110" s="4"/>
    </row>
    <row r="111" spans="2:3" x14ac:dyDescent="0.2">
      <c r="B111"/>
      <c r="C111" s="4"/>
    </row>
    <row r="112" spans="2:3" x14ac:dyDescent="0.2">
      <c r="B112"/>
      <c r="C112" s="4"/>
    </row>
    <row r="113" spans="2:3" x14ac:dyDescent="0.2">
      <c r="B113"/>
      <c r="C113" s="4"/>
    </row>
    <row r="114" spans="2:3" x14ac:dyDescent="0.2">
      <c r="B114"/>
      <c r="C114" s="4"/>
    </row>
    <row r="115" spans="2:3" x14ac:dyDescent="0.2">
      <c r="B115"/>
      <c r="C115" s="4"/>
    </row>
    <row r="116" spans="2:3" x14ac:dyDescent="0.2">
      <c r="B116"/>
      <c r="C116" s="4"/>
    </row>
    <row r="117" spans="2:3" x14ac:dyDescent="0.2">
      <c r="B117"/>
      <c r="C117" s="4"/>
    </row>
    <row r="118" spans="2:3" x14ac:dyDescent="0.2">
      <c r="B118"/>
      <c r="C118" s="4"/>
    </row>
    <row r="119" spans="2:3" x14ac:dyDescent="0.2">
      <c r="B119"/>
      <c r="C119" s="4"/>
    </row>
    <row r="120" spans="2:3" x14ac:dyDescent="0.2">
      <c r="B120"/>
      <c r="C120" s="4"/>
    </row>
    <row r="121" spans="2:3" x14ac:dyDescent="0.2">
      <c r="B121"/>
      <c r="C121" s="4"/>
    </row>
    <row r="122" spans="2:3" x14ac:dyDescent="0.2">
      <c r="B122"/>
      <c r="C122" s="4"/>
    </row>
    <row r="123" spans="2:3" x14ac:dyDescent="0.2">
      <c r="B123"/>
      <c r="C123" s="4"/>
    </row>
    <row r="124" spans="2:3" x14ac:dyDescent="0.2">
      <c r="B124"/>
      <c r="C124" s="4"/>
    </row>
    <row r="125" spans="2:3" x14ac:dyDescent="0.2">
      <c r="B125"/>
      <c r="C125" s="4"/>
    </row>
    <row r="126" spans="2:3" x14ac:dyDescent="0.2">
      <c r="B126"/>
      <c r="C126" s="4"/>
    </row>
    <row r="127" spans="2:3" x14ac:dyDescent="0.2">
      <c r="B127"/>
      <c r="C127" s="4"/>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workbookViewId="0">
      <selection activeCell="F1" sqref="F1"/>
    </sheetView>
  </sheetViews>
  <sheetFormatPr defaultRowHeight="12.75" x14ac:dyDescent="0.2"/>
  <cols>
    <col min="2" max="2" width="12.85546875" style="4" customWidth="1"/>
  </cols>
  <sheetData>
    <row r="1" spans="1:2" ht="38.25" x14ac:dyDescent="0.2">
      <c r="A1" s="45" t="s">
        <v>26</v>
      </c>
      <c r="B1" s="46" t="s">
        <v>27</v>
      </c>
    </row>
    <row r="2" spans="1:2" x14ac:dyDescent="0.2">
      <c r="A2" s="48">
        <v>0</v>
      </c>
      <c r="B2" s="49"/>
    </row>
    <row r="3" spans="1:2" x14ac:dyDescent="0.2">
      <c r="A3" s="48">
        <f>1/12</f>
        <v>8.3333333333333329E-2</v>
      </c>
      <c r="B3" s="49">
        <f>'Region 2 2-hr hyetograph data'!B45</f>
        <v>0.13333333333333344</v>
      </c>
    </row>
    <row r="4" spans="1:2" x14ac:dyDescent="0.2">
      <c r="A4" s="48">
        <f>A3+(1/12)</f>
        <v>0.16666666666666666</v>
      </c>
      <c r="B4" s="49">
        <f>'Region 2 2-hr hyetograph data'!B46</f>
        <v>0.25999999999999984</v>
      </c>
    </row>
    <row r="5" spans="1:2" x14ac:dyDescent="0.2">
      <c r="A5" s="48">
        <f t="shared" ref="A5:A68" si="0">A4+(1/12)</f>
        <v>0.25</v>
      </c>
      <c r="B5" s="49">
        <f>'Region 2 2-hr hyetograph data'!B47</f>
        <v>1.5456182472989193</v>
      </c>
    </row>
    <row r="6" spans="1:2" x14ac:dyDescent="0.2">
      <c r="A6" s="48">
        <f t="shared" si="0"/>
        <v>0.33333333333333331</v>
      </c>
      <c r="B6" s="49">
        <f>'Region 2 2-hr hyetograph data'!B48</f>
        <v>0.98566308243727585</v>
      </c>
    </row>
    <row r="7" spans="1:2" x14ac:dyDescent="0.2">
      <c r="A7" s="48">
        <f t="shared" si="0"/>
        <v>0.41666666666666663</v>
      </c>
      <c r="B7" s="49">
        <f>'Region 2 2-hr hyetograph data'!B49</f>
        <v>0.76807228915662673</v>
      </c>
    </row>
    <row r="8" spans="1:2" x14ac:dyDescent="0.2">
      <c r="A8" s="48">
        <f t="shared" si="0"/>
        <v>0.49999999999999994</v>
      </c>
      <c r="B8" s="49">
        <f>'Region 2 2-hr hyetograph data'!B50</f>
        <v>0.25999999999999984</v>
      </c>
    </row>
    <row r="9" spans="1:2" x14ac:dyDescent="0.2">
      <c r="A9" s="48">
        <f t="shared" si="0"/>
        <v>0.58333333333333326</v>
      </c>
      <c r="B9" s="49">
        <f>'Region 2 2-hr hyetograph data'!B51</f>
        <v>0.25999999999999984</v>
      </c>
    </row>
    <row r="10" spans="1:2" x14ac:dyDescent="0.2">
      <c r="A10" s="48">
        <f t="shared" si="0"/>
        <v>0.66666666666666663</v>
      </c>
      <c r="B10" s="49">
        <f>'Region 2 2-hr hyetograph data'!B52</f>
        <v>0.13333333333333344</v>
      </c>
    </row>
    <row r="11" spans="1:2" x14ac:dyDescent="0.2">
      <c r="A11" s="48">
        <f t="shared" si="0"/>
        <v>0.75</v>
      </c>
      <c r="B11" s="49">
        <f>'Region 2 2-hr hyetograph data'!B53</f>
        <v>0.13333333333333344</v>
      </c>
    </row>
    <row r="12" spans="1:2" x14ac:dyDescent="0.2">
      <c r="A12" s="48">
        <f t="shared" si="0"/>
        <v>0.83333333333333337</v>
      </c>
      <c r="B12" s="49">
        <f>'Region 2 2-hr hyetograph data'!B54</f>
        <v>2.3333333333333352E-2</v>
      </c>
    </row>
    <row r="13" spans="1:2" x14ac:dyDescent="0.2">
      <c r="A13" s="48">
        <f t="shared" si="0"/>
        <v>0.91666666666666674</v>
      </c>
      <c r="B13" s="49">
        <f>'Region 2 2-hr hyetograph data'!B55</f>
        <v>2.3333333333333352E-2</v>
      </c>
    </row>
    <row r="14" spans="1:2" x14ac:dyDescent="0.2">
      <c r="A14" s="48">
        <f t="shared" si="0"/>
        <v>1</v>
      </c>
      <c r="B14" s="49">
        <f>'Region 2 2-hr hyetograph data'!B56</f>
        <v>2.3333333333333352E-2</v>
      </c>
    </row>
    <row r="15" spans="1:2" x14ac:dyDescent="0.2">
      <c r="A15" s="48">
        <f t="shared" si="0"/>
        <v>1.0833333333333333</v>
      </c>
      <c r="B15" s="49">
        <f>'Region 2 2-hr hyetograph data'!B57</f>
        <v>4.9166666666666622E-2</v>
      </c>
    </row>
    <row r="16" spans="1:2" x14ac:dyDescent="0.2">
      <c r="A16" s="48">
        <f t="shared" si="0"/>
        <v>1.1666666666666665</v>
      </c>
      <c r="B16" s="49">
        <f>'Region 2 2-hr hyetograph data'!B58</f>
        <v>4.9166666666666622E-2</v>
      </c>
    </row>
    <row r="17" spans="1:2" x14ac:dyDescent="0.2">
      <c r="A17" s="48">
        <f t="shared" si="0"/>
        <v>1.2499999999999998</v>
      </c>
      <c r="B17" s="49">
        <f>'Region 2 2-hr hyetograph data'!B59</f>
        <v>4.9166666666666622E-2</v>
      </c>
    </row>
    <row r="18" spans="1:2" x14ac:dyDescent="0.2">
      <c r="A18" s="48">
        <f t="shared" si="0"/>
        <v>1.333333333333333</v>
      </c>
      <c r="B18" s="49">
        <f>'Region 2 2-hr hyetograph data'!B60</f>
        <v>4.9166666666666622E-2</v>
      </c>
    </row>
    <row r="19" spans="1:2" x14ac:dyDescent="0.2">
      <c r="A19" s="48">
        <f t="shared" si="0"/>
        <v>1.4166666666666663</v>
      </c>
      <c r="B19" s="49">
        <f>'Region 2 2-hr hyetograph data'!B61</f>
        <v>4.9166666666666622E-2</v>
      </c>
    </row>
    <row r="20" spans="1:2" x14ac:dyDescent="0.2">
      <c r="A20" s="48">
        <f t="shared" si="0"/>
        <v>1.4999999999999996</v>
      </c>
      <c r="B20" s="49">
        <f>'Region 2 2-hr hyetograph data'!B62</f>
        <v>4.9166666666666622E-2</v>
      </c>
    </row>
    <row r="21" spans="1:2" x14ac:dyDescent="0.2">
      <c r="A21" s="48">
        <f t="shared" si="0"/>
        <v>1.5833333333333328</v>
      </c>
      <c r="B21" s="49">
        <f>'Region 2 2-hr hyetograph data'!B63</f>
        <v>2.5833333333333354E-2</v>
      </c>
    </row>
    <row r="22" spans="1:2" x14ac:dyDescent="0.2">
      <c r="A22" s="48">
        <f t="shared" si="0"/>
        <v>1.6666666666666661</v>
      </c>
      <c r="B22" s="49">
        <f>'Region 2 2-hr hyetograph data'!B64</f>
        <v>2.5833333333333354E-2</v>
      </c>
    </row>
    <row r="23" spans="1:2" x14ac:dyDescent="0.2">
      <c r="A23" s="48">
        <f t="shared" si="0"/>
        <v>1.7499999999999993</v>
      </c>
      <c r="B23" s="49">
        <f>'Region 2 2-hr hyetograph data'!B65</f>
        <v>2.5833333333333354E-2</v>
      </c>
    </row>
    <row r="24" spans="1:2" x14ac:dyDescent="0.2">
      <c r="A24" s="48">
        <f t="shared" si="0"/>
        <v>1.8333333333333326</v>
      </c>
      <c r="B24" s="49">
        <f>'Region 2 2-hr hyetograph data'!B66</f>
        <v>2.5833333333333354E-2</v>
      </c>
    </row>
    <row r="25" spans="1:2" x14ac:dyDescent="0.2">
      <c r="A25" s="48">
        <f t="shared" si="0"/>
        <v>1.9166666666666659</v>
      </c>
      <c r="B25" s="49">
        <f>'Region 2 2-hr hyetograph data'!B67</f>
        <v>2.5833333333333354E-2</v>
      </c>
    </row>
    <row r="26" spans="1:2" x14ac:dyDescent="0.2">
      <c r="A26" s="48">
        <f t="shared" si="0"/>
        <v>1.9999999999999991</v>
      </c>
      <c r="B26" s="49">
        <f>'Region 2 2-hr hyetograph data'!B68</f>
        <v>2.5833333333333354E-2</v>
      </c>
    </row>
    <row r="27" spans="1:2" x14ac:dyDescent="0.2">
      <c r="A27" s="48">
        <f t="shared" si="0"/>
        <v>2.0833333333333326</v>
      </c>
      <c r="B27" s="49">
        <f>'Region 2 2-hr hyetograph data'!D45</f>
        <v>7.5000000000000067E-3</v>
      </c>
    </row>
    <row r="28" spans="1:2" x14ac:dyDescent="0.2">
      <c r="A28" s="48">
        <f t="shared" si="0"/>
        <v>2.1666666666666661</v>
      </c>
      <c r="B28" s="49">
        <f>'Region 2 2-hr hyetograph data'!D46</f>
        <v>7.5000000000000067E-3</v>
      </c>
    </row>
    <row r="29" spans="1:2" x14ac:dyDescent="0.2">
      <c r="A29" s="48">
        <f t="shared" si="0"/>
        <v>2.2499999999999996</v>
      </c>
      <c r="B29" s="49">
        <f>'Region 2 2-hr hyetograph data'!D47</f>
        <v>7.5000000000000067E-3</v>
      </c>
    </row>
    <row r="30" spans="1:2" x14ac:dyDescent="0.2">
      <c r="A30" s="48">
        <f t="shared" si="0"/>
        <v>2.333333333333333</v>
      </c>
      <c r="B30" s="49">
        <f>'Region 2 2-hr hyetograph data'!D48</f>
        <v>7.5000000000000067E-3</v>
      </c>
    </row>
    <row r="31" spans="1:2" x14ac:dyDescent="0.2">
      <c r="A31" s="48">
        <f t="shared" si="0"/>
        <v>2.4166666666666665</v>
      </c>
      <c r="B31" s="49">
        <f>'Region 2 2-hr hyetograph data'!D49</f>
        <v>7.5000000000000067E-3</v>
      </c>
    </row>
    <row r="32" spans="1:2" x14ac:dyDescent="0.2">
      <c r="A32" s="48">
        <f t="shared" si="0"/>
        <v>2.5</v>
      </c>
      <c r="B32" s="49">
        <f>'Region 2 2-hr hyetograph data'!D50</f>
        <v>7.5000000000000067E-3</v>
      </c>
    </row>
    <row r="33" spans="1:2" x14ac:dyDescent="0.2">
      <c r="A33" s="48">
        <f t="shared" si="0"/>
        <v>2.5833333333333335</v>
      </c>
      <c r="B33" s="49">
        <f>'Region 2 2-hr hyetograph data'!D51</f>
        <v>7.5000000000000067E-3</v>
      </c>
    </row>
    <row r="34" spans="1:2" x14ac:dyDescent="0.2">
      <c r="A34" s="48">
        <f t="shared" si="0"/>
        <v>2.666666666666667</v>
      </c>
      <c r="B34" s="49">
        <f>'Region 2 2-hr hyetograph data'!D52</f>
        <v>7.5000000000000067E-3</v>
      </c>
    </row>
    <row r="35" spans="1:2" x14ac:dyDescent="0.2">
      <c r="A35" s="48">
        <f t="shared" si="0"/>
        <v>2.7500000000000004</v>
      </c>
      <c r="B35" s="49">
        <f>'Region 2 2-hr hyetograph data'!D53</f>
        <v>7.5000000000000067E-3</v>
      </c>
    </row>
    <row r="36" spans="1:2" x14ac:dyDescent="0.2">
      <c r="A36" s="48">
        <f t="shared" si="0"/>
        <v>2.8333333333333339</v>
      </c>
      <c r="B36" s="49">
        <f>'Region 2 2-hr hyetograph data'!D54</f>
        <v>7.5000000000000067E-3</v>
      </c>
    </row>
    <row r="37" spans="1:2" x14ac:dyDescent="0.2">
      <c r="A37" s="48">
        <f t="shared" si="0"/>
        <v>2.9166666666666674</v>
      </c>
      <c r="B37" s="49">
        <f>'Region 2 2-hr hyetograph data'!D55</f>
        <v>7.5000000000000067E-3</v>
      </c>
    </row>
    <row r="38" spans="1:2" x14ac:dyDescent="0.2">
      <c r="A38" s="48">
        <f t="shared" si="0"/>
        <v>3.0000000000000009</v>
      </c>
      <c r="B38" s="49">
        <f>'Region 2 2-hr hyetograph data'!D56</f>
        <v>7.5000000000000067E-3</v>
      </c>
    </row>
    <row r="39" spans="1:2" x14ac:dyDescent="0.2">
      <c r="A39" s="48">
        <f t="shared" si="0"/>
        <v>3.0833333333333344</v>
      </c>
      <c r="B39" s="49">
        <f>'Region 2 2-hr hyetograph data'!D57</f>
        <v>7.5000000000000067E-3</v>
      </c>
    </row>
    <row r="40" spans="1:2" x14ac:dyDescent="0.2">
      <c r="A40" s="48">
        <f t="shared" si="0"/>
        <v>3.1666666666666679</v>
      </c>
      <c r="B40" s="49">
        <f>'Region 2 2-hr hyetograph data'!D58</f>
        <v>7.5000000000000067E-3</v>
      </c>
    </row>
    <row r="41" spans="1:2" x14ac:dyDescent="0.2">
      <c r="A41" s="48">
        <f t="shared" si="0"/>
        <v>3.2500000000000013</v>
      </c>
      <c r="B41" s="49">
        <f>'Region 2 2-hr hyetograph data'!D59</f>
        <v>7.5000000000000067E-3</v>
      </c>
    </row>
    <row r="42" spans="1:2" x14ac:dyDescent="0.2">
      <c r="A42" s="48">
        <f t="shared" si="0"/>
        <v>3.3333333333333348</v>
      </c>
      <c r="B42" s="49">
        <f>'Region 2 2-hr hyetograph data'!D60</f>
        <v>7.5000000000000067E-3</v>
      </c>
    </row>
    <row r="43" spans="1:2" x14ac:dyDescent="0.2">
      <c r="A43" s="48">
        <f t="shared" si="0"/>
        <v>3.4166666666666683</v>
      </c>
      <c r="B43" s="49">
        <f>'Region 2 2-hr hyetograph data'!D61</f>
        <v>7.5000000000000067E-3</v>
      </c>
    </row>
    <row r="44" spans="1:2" x14ac:dyDescent="0.2">
      <c r="A44" s="48">
        <f t="shared" si="0"/>
        <v>3.5000000000000018</v>
      </c>
      <c r="B44" s="49">
        <f>'Region 2 2-hr hyetograph data'!D62</f>
        <v>7.5000000000000067E-3</v>
      </c>
    </row>
    <row r="45" spans="1:2" x14ac:dyDescent="0.2">
      <c r="A45" s="48">
        <f t="shared" si="0"/>
        <v>3.5833333333333353</v>
      </c>
      <c r="B45" s="49">
        <f>'Region 2 2-hr hyetograph data'!D63</f>
        <v>7.5000000000000067E-3</v>
      </c>
    </row>
    <row r="46" spans="1:2" x14ac:dyDescent="0.2">
      <c r="A46" s="48">
        <f t="shared" si="0"/>
        <v>3.6666666666666687</v>
      </c>
      <c r="B46" s="49">
        <f>'Region 2 2-hr hyetograph data'!D64</f>
        <v>7.5000000000000067E-3</v>
      </c>
    </row>
    <row r="47" spans="1:2" x14ac:dyDescent="0.2">
      <c r="A47" s="48">
        <f t="shared" si="0"/>
        <v>3.7500000000000022</v>
      </c>
      <c r="B47" s="49">
        <f>'Region 2 2-hr hyetograph data'!D65</f>
        <v>7.5000000000000067E-3</v>
      </c>
    </row>
    <row r="48" spans="1:2" x14ac:dyDescent="0.2">
      <c r="A48" s="48">
        <f t="shared" si="0"/>
        <v>3.8333333333333357</v>
      </c>
      <c r="B48" s="49">
        <f>'Region 2 2-hr hyetograph data'!D66</f>
        <v>7.5000000000000067E-3</v>
      </c>
    </row>
    <row r="49" spans="1:2" x14ac:dyDescent="0.2">
      <c r="A49" s="48">
        <f t="shared" si="0"/>
        <v>3.9166666666666692</v>
      </c>
      <c r="B49" s="49">
        <f>'Region 2 2-hr hyetograph data'!D67</f>
        <v>7.5000000000000067E-3</v>
      </c>
    </row>
    <row r="50" spans="1:2" x14ac:dyDescent="0.2">
      <c r="A50" s="48">
        <f t="shared" si="0"/>
        <v>4.0000000000000027</v>
      </c>
      <c r="B50" s="49">
        <f>'Region 2 2-hr hyetograph data'!D68</f>
        <v>7.5000000000000067E-3</v>
      </c>
    </row>
    <row r="51" spans="1:2" x14ac:dyDescent="0.2">
      <c r="A51" s="48">
        <f t="shared" si="0"/>
        <v>4.0833333333333357</v>
      </c>
      <c r="B51" s="49">
        <f>'Region 2 2-hr hyetograph data'!F45</f>
        <v>6.6666666666666732E-3</v>
      </c>
    </row>
    <row r="52" spans="1:2" x14ac:dyDescent="0.2">
      <c r="A52" s="48">
        <f t="shared" si="0"/>
        <v>4.1666666666666687</v>
      </c>
      <c r="B52" s="49">
        <f>'Region 2 2-hr hyetograph data'!F46</f>
        <v>6.6666666666666732E-3</v>
      </c>
    </row>
    <row r="53" spans="1:2" x14ac:dyDescent="0.2">
      <c r="A53" s="48">
        <f t="shared" si="0"/>
        <v>4.2500000000000018</v>
      </c>
      <c r="B53" s="49">
        <f>'Region 2 2-hr hyetograph data'!F47</f>
        <v>6.6666666666666732E-3</v>
      </c>
    </row>
    <row r="54" spans="1:2" x14ac:dyDescent="0.2">
      <c r="A54" s="48">
        <f t="shared" si="0"/>
        <v>4.3333333333333348</v>
      </c>
      <c r="B54" s="49">
        <f>'Region 2 2-hr hyetograph data'!F48</f>
        <v>6.6666666666666732E-3</v>
      </c>
    </row>
    <row r="55" spans="1:2" x14ac:dyDescent="0.2">
      <c r="A55" s="48">
        <f t="shared" si="0"/>
        <v>4.4166666666666679</v>
      </c>
      <c r="B55" s="49">
        <f>'Region 2 2-hr hyetograph data'!F49</f>
        <v>6.6666666666666732E-3</v>
      </c>
    </row>
    <row r="56" spans="1:2" x14ac:dyDescent="0.2">
      <c r="A56" s="48">
        <f t="shared" si="0"/>
        <v>4.5000000000000009</v>
      </c>
      <c r="B56" s="49">
        <f>'Region 2 2-hr hyetograph data'!F50</f>
        <v>6.6666666666666732E-3</v>
      </c>
    </row>
    <row r="57" spans="1:2" x14ac:dyDescent="0.2">
      <c r="A57" s="48">
        <f t="shared" si="0"/>
        <v>4.5833333333333339</v>
      </c>
      <c r="B57" s="49">
        <f>'Region 2 2-hr hyetograph data'!F51</f>
        <v>6.6666666666666732E-3</v>
      </c>
    </row>
    <row r="58" spans="1:2" x14ac:dyDescent="0.2">
      <c r="A58" s="48">
        <f t="shared" si="0"/>
        <v>4.666666666666667</v>
      </c>
      <c r="B58" s="49">
        <f>'Region 2 2-hr hyetograph data'!F52</f>
        <v>6.6666666666666732E-3</v>
      </c>
    </row>
    <row r="59" spans="1:2" x14ac:dyDescent="0.2">
      <c r="A59" s="48">
        <f t="shared" si="0"/>
        <v>4.75</v>
      </c>
      <c r="B59" s="49">
        <f>'Region 2 2-hr hyetograph data'!F53</f>
        <v>6.6666666666666732E-3</v>
      </c>
    </row>
    <row r="60" spans="1:2" x14ac:dyDescent="0.2">
      <c r="A60" s="48">
        <f t="shared" si="0"/>
        <v>4.833333333333333</v>
      </c>
      <c r="B60" s="49">
        <f>'Region 2 2-hr hyetograph data'!F54</f>
        <v>6.6666666666666732E-3</v>
      </c>
    </row>
    <row r="61" spans="1:2" x14ac:dyDescent="0.2">
      <c r="A61" s="48">
        <f t="shared" si="0"/>
        <v>4.9166666666666661</v>
      </c>
      <c r="B61" s="49">
        <f>'Region 2 2-hr hyetograph data'!F55</f>
        <v>6.6666666666666732E-3</v>
      </c>
    </row>
    <row r="62" spans="1:2" x14ac:dyDescent="0.2">
      <c r="A62" s="48">
        <f t="shared" si="0"/>
        <v>4.9999999999999991</v>
      </c>
      <c r="B62" s="49">
        <f>'Region 2 2-hr hyetograph data'!F56</f>
        <v>6.6666666666666732E-3</v>
      </c>
    </row>
    <row r="63" spans="1:2" x14ac:dyDescent="0.2">
      <c r="A63" s="48">
        <f t="shared" si="0"/>
        <v>5.0833333333333321</v>
      </c>
      <c r="B63" s="49">
        <f>'Region 2 2-hr hyetograph data'!F57</f>
        <v>6.2499999999999587E-3</v>
      </c>
    </row>
    <row r="64" spans="1:2" x14ac:dyDescent="0.2">
      <c r="A64" s="48">
        <f t="shared" si="0"/>
        <v>5.1666666666666652</v>
      </c>
      <c r="B64" s="49">
        <f>'Region 2 2-hr hyetograph data'!F58</f>
        <v>6.2499999999999587E-3</v>
      </c>
    </row>
    <row r="65" spans="1:2" x14ac:dyDescent="0.2">
      <c r="A65" s="48">
        <f t="shared" si="0"/>
        <v>5.2499999999999982</v>
      </c>
      <c r="B65" s="49">
        <f>'Region 2 2-hr hyetograph data'!F59</f>
        <v>6.2499999999999587E-3</v>
      </c>
    </row>
    <row r="66" spans="1:2" x14ac:dyDescent="0.2">
      <c r="A66" s="48">
        <f t="shared" si="0"/>
        <v>5.3333333333333313</v>
      </c>
      <c r="B66" s="49">
        <f>'Region 2 2-hr hyetograph data'!F60</f>
        <v>6.2499999999999587E-3</v>
      </c>
    </row>
    <row r="67" spans="1:2" x14ac:dyDescent="0.2">
      <c r="A67" s="48">
        <f t="shared" si="0"/>
        <v>5.4166666666666643</v>
      </c>
      <c r="B67" s="49">
        <f>'Region 2 2-hr hyetograph data'!F61</f>
        <v>6.2499999999999587E-3</v>
      </c>
    </row>
    <row r="68" spans="1:2" x14ac:dyDescent="0.2">
      <c r="A68" s="48">
        <f t="shared" si="0"/>
        <v>5.4999999999999973</v>
      </c>
      <c r="B68" s="49">
        <f>'Region 2 2-hr hyetograph data'!F62</f>
        <v>6.2499999999999587E-3</v>
      </c>
    </row>
    <row r="69" spans="1:2" x14ac:dyDescent="0.2">
      <c r="A69" s="48">
        <f t="shared" ref="A69:A74" si="1">A68+(1/12)</f>
        <v>5.5833333333333304</v>
      </c>
      <c r="B69" s="49">
        <f>'Region 2 2-hr hyetograph data'!F63</f>
        <v>6.2499999999999587E-3</v>
      </c>
    </row>
    <row r="70" spans="1:2" x14ac:dyDescent="0.2">
      <c r="A70" s="48">
        <f t="shared" si="1"/>
        <v>5.6666666666666634</v>
      </c>
      <c r="B70" s="49">
        <f>'Region 2 2-hr hyetograph data'!F64</f>
        <v>6.2499999999999587E-3</v>
      </c>
    </row>
    <row r="71" spans="1:2" x14ac:dyDescent="0.2">
      <c r="A71" s="48">
        <f t="shared" si="1"/>
        <v>5.7499999999999964</v>
      </c>
      <c r="B71" s="49">
        <f>'Region 2 2-hr hyetograph data'!F65</f>
        <v>6.2499999999999587E-3</v>
      </c>
    </row>
    <row r="72" spans="1:2" x14ac:dyDescent="0.2">
      <c r="A72" s="48">
        <f t="shared" si="1"/>
        <v>5.8333333333333295</v>
      </c>
      <c r="B72" s="49">
        <f>'Region 2 2-hr hyetograph data'!F66</f>
        <v>6.2499999999999587E-3</v>
      </c>
    </row>
    <row r="73" spans="1:2" x14ac:dyDescent="0.2">
      <c r="A73" s="48">
        <f t="shared" si="1"/>
        <v>5.9166666666666625</v>
      </c>
      <c r="B73" s="49">
        <f>'Region 2 2-hr hyetograph data'!F67</f>
        <v>6.2499999999999587E-3</v>
      </c>
    </row>
    <row r="74" spans="1:2" x14ac:dyDescent="0.2">
      <c r="A74" s="48">
        <f t="shared" si="1"/>
        <v>5.9999999999999956</v>
      </c>
      <c r="B74" s="49">
        <f>'Region 2 2-hr hyetograph data'!F68</f>
        <v>6.2499999999999587E-3</v>
      </c>
    </row>
    <row r="75" spans="1:2" x14ac:dyDescent="0.2">
      <c r="A75" s="43"/>
      <c r="B75" s="15"/>
    </row>
    <row r="76" spans="1:2" x14ac:dyDescent="0.2">
      <c r="A76" s="3" t="s">
        <v>28</v>
      </c>
      <c r="B76" s="5">
        <f>+SUM(B3:B74)</f>
        <v>5.3343536188928224</v>
      </c>
    </row>
  </sheetData>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workbookViewId="0">
      <selection activeCell="K6" sqref="K6"/>
    </sheetView>
  </sheetViews>
  <sheetFormatPr defaultRowHeight="12.75" x14ac:dyDescent="0.2"/>
  <cols>
    <col min="1" max="1" width="19.28515625" customWidth="1"/>
    <col min="2" max="2" width="13.42578125" style="4" customWidth="1"/>
    <col min="3" max="3" width="10.7109375" customWidth="1"/>
    <col min="4" max="4" width="13.140625" customWidth="1"/>
    <col min="5" max="5" width="11" customWidth="1"/>
    <col min="6" max="6" width="13.85546875" customWidth="1"/>
    <col min="7" max="7" width="12.85546875" style="6" customWidth="1"/>
    <col min="8" max="8" width="9.140625" style="4"/>
    <col min="9" max="9" width="10.42578125" style="4" customWidth="1"/>
  </cols>
  <sheetData>
    <row r="1" spans="1:9" x14ac:dyDescent="0.2">
      <c r="A1" s="3" t="s">
        <v>16</v>
      </c>
    </row>
    <row r="2" spans="1:9" x14ac:dyDescent="0.2">
      <c r="A2" s="3"/>
    </row>
    <row r="3" spans="1:9" x14ac:dyDescent="0.2">
      <c r="A3" s="51" t="s">
        <v>30</v>
      </c>
      <c r="B3" s="52"/>
      <c r="C3" s="5" t="s">
        <v>31</v>
      </c>
      <c r="F3" s="5" t="s">
        <v>29</v>
      </c>
    </row>
    <row r="4" spans="1:9" x14ac:dyDescent="0.2">
      <c r="A4" s="44"/>
    </row>
    <row r="5" spans="1:9" x14ac:dyDescent="0.2">
      <c r="A5" s="1"/>
      <c r="C5" s="1"/>
    </row>
    <row r="6" spans="1:9" x14ac:dyDescent="0.2">
      <c r="A6" s="1"/>
      <c r="B6" s="5"/>
      <c r="C6" s="1"/>
    </row>
    <row r="7" spans="1:9" x14ac:dyDescent="0.2">
      <c r="A7" s="2" t="s">
        <v>0</v>
      </c>
      <c r="C7" s="17">
        <v>5</v>
      </c>
      <c r="D7" s="13" t="s">
        <v>25</v>
      </c>
    </row>
    <row r="8" spans="1:9" x14ac:dyDescent="0.2">
      <c r="A8" s="2"/>
      <c r="C8" s="53"/>
    </row>
    <row r="9" spans="1:9" x14ac:dyDescent="0.2">
      <c r="A9" s="2"/>
      <c r="C9" s="59"/>
    </row>
    <row r="10" spans="1:9" x14ac:dyDescent="0.2">
      <c r="A10" s="19" t="s">
        <v>1</v>
      </c>
      <c r="B10" s="20" t="s">
        <v>2</v>
      </c>
      <c r="C10" s="19" t="s">
        <v>4</v>
      </c>
      <c r="D10" s="19" t="s">
        <v>6</v>
      </c>
      <c r="E10" s="19" t="s">
        <v>8</v>
      </c>
      <c r="F10" s="19" t="s">
        <v>8</v>
      </c>
      <c r="G10" s="21" t="s">
        <v>2</v>
      </c>
      <c r="H10" s="22" t="s">
        <v>11</v>
      </c>
      <c r="I10" s="20" t="s">
        <v>8</v>
      </c>
    </row>
    <row r="11" spans="1:9" x14ac:dyDescent="0.2">
      <c r="A11" s="19"/>
      <c r="B11" s="20" t="s">
        <v>3</v>
      </c>
      <c r="C11" s="19" t="s">
        <v>5</v>
      </c>
      <c r="D11" s="19" t="s">
        <v>7</v>
      </c>
      <c r="E11" s="19" t="s">
        <v>9</v>
      </c>
      <c r="F11" s="19" t="s">
        <v>7</v>
      </c>
      <c r="G11" s="21" t="s">
        <v>3</v>
      </c>
      <c r="H11" s="23" t="s">
        <v>20</v>
      </c>
      <c r="I11" s="20" t="s">
        <v>3</v>
      </c>
    </row>
    <row r="12" spans="1:9" x14ac:dyDescent="0.2">
      <c r="A12" s="19"/>
      <c r="B12" s="20" t="s">
        <v>24</v>
      </c>
      <c r="C12" s="24" t="s">
        <v>18</v>
      </c>
      <c r="D12" s="19" t="s">
        <v>3</v>
      </c>
      <c r="E12" s="19"/>
      <c r="F12" s="19" t="s">
        <v>3</v>
      </c>
      <c r="G12" s="25" t="s">
        <v>21</v>
      </c>
      <c r="H12" s="22" t="s">
        <v>10</v>
      </c>
      <c r="I12" s="20"/>
    </row>
    <row r="13" spans="1:9" x14ac:dyDescent="0.2">
      <c r="A13" s="19"/>
      <c r="B13" s="20"/>
      <c r="C13" s="24" t="s">
        <v>17</v>
      </c>
      <c r="D13" s="19"/>
      <c r="E13" s="19"/>
      <c r="F13" s="19"/>
      <c r="G13" s="21" t="s">
        <v>10</v>
      </c>
      <c r="H13" s="22"/>
      <c r="I13" s="20"/>
    </row>
    <row r="14" spans="1:9" x14ac:dyDescent="0.2">
      <c r="B14" s="12" t="s">
        <v>15</v>
      </c>
      <c r="H14" s="7"/>
    </row>
    <row r="15" spans="1:9" x14ac:dyDescent="0.2">
      <c r="A15">
        <v>0</v>
      </c>
      <c r="B15" s="4">
        <v>0</v>
      </c>
      <c r="C15" s="18">
        <v>1</v>
      </c>
      <c r="D15" s="27">
        <f>+B15*C15</f>
        <v>0</v>
      </c>
      <c r="E15" s="27"/>
      <c r="F15" s="27"/>
      <c r="G15" s="28"/>
      <c r="H15" s="14"/>
      <c r="I15" s="14"/>
    </row>
    <row r="16" spans="1:9" x14ac:dyDescent="0.2">
      <c r="D16" s="27"/>
      <c r="E16" s="27">
        <f>+A17-A15</f>
        <v>8.3299999999999999E-2</v>
      </c>
      <c r="F16" s="27">
        <f>+D17-D15</f>
        <v>0.26700000000000002</v>
      </c>
      <c r="G16" s="28">
        <f>+F16/(E16*12)</f>
        <v>0.26710684273709484</v>
      </c>
      <c r="H16" s="26">
        <f>+$C$7*G16</f>
        <v>1.3355342136854742</v>
      </c>
      <c r="I16" s="26">
        <f>+H16*E16*12</f>
        <v>1.335</v>
      </c>
    </row>
    <row r="17" spans="1:9" x14ac:dyDescent="0.2">
      <c r="A17">
        <v>8.3299999999999999E-2</v>
      </c>
      <c r="B17" s="4">
        <v>0.26700000000000002</v>
      </c>
      <c r="C17" s="18">
        <v>1</v>
      </c>
      <c r="D17" s="27">
        <f>+B17*C17</f>
        <v>0.26700000000000002</v>
      </c>
      <c r="E17" s="27"/>
      <c r="F17" s="27"/>
      <c r="G17" s="28"/>
      <c r="H17" s="26"/>
      <c r="I17" s="26"/>
    </row>
    <row r="18" spans="1:9" x14ac:dyDescent="0.2">
      <c r="D18" s="27"/>
      <c r="E18" s="27">
        <f>+A19-A17</f>
        <v>8.3700000000000011E-2</v>
      </c>
      <c r="F18" s="27">
        <f>+D19-D17</f>
        <v>0.16899999999999998</v>
      </c>
      <c r="G18" s="28">
        <f>+F18/(E18*12)</f>
        <v>0.16825965750696928</v>
      </c>
      <c r="H18" s="26">
        <f>+$C$7*G18</f>
        <v>0.84129828753484637</v>
      </c>
      <c r="I18" s="26">
        <f>+H18*E18*12</f>
        <v>0.84499999999999986</v>
      </c>
    </row>
    <row r="19" spans="1:9" x14ac:dyDescent="0.2">
      <c r="A19">
        <v>0.16700000000000001</v>
      </c>
      <c r="B19" s="4">
        <v>0.436</v>
      </c>
      <c r="C19" s="18">
        <v>1</v>
      </c>
      <c r="D19" s="27">
        <f>+B19*C19</f>
        <v>0.436</v>
      </c>
      <c r="E19" s="27"/>
      <c r="F19" s="27"/>
      <c r="G19" s="28"/>
      <c r="H19" s="26"/>
      <c r="I19" s="26"/>
    </row>
    <row r="20" spans="1:9" x14ac:dyDescent="0.2">
      <c r="D20" s="27"/>
      <c r="E20" s="27">
        <f>+A21-A19</f>
        <v>8.299999999999999E-2</v>
      </c>
      <c r="F20" s="27">
        <f>+D21-D19</f>
        <v>0.13099999999999995</v>
      </c>
      <c r="G20" s="28">
        <f>+F20/(E20*12)</f>
        <v>0.13152610441767065</v>
      </c>
      <c r="H20" s="26">
        <f>+$C$7*G20</f>
        <v>0.65763052208835326</v>
      </c>
      <c r="I20" s="26">
        <f>+H20*E20*12</f>
        <v>0.6549999999999998</v>
      </c>
    </row>
    <row r="21" spans="1:9" x14ac:dyDescent="0.2">
      <c r="A21">
        <v>0.25</v>
      </c>
      <c r="B21" s="4">
        <v>0.56699999999999995</v>
      </c>
      <c r="C21" s="18">
        <v>1</v>
      </c>
      <c r="D21" s="27">
        <f>+B21*C21</f>
        <v>0.56699999999999995</v>
      </c>
      <c r="E21" s="27"/>
      <c r="F21" s="27"/>
      <c r="G21" s="28"/>
      <c r="H21" s="26"/>
      <c r="I21" s="26"/>
    </row>
    <row r="22" spans="1:9" x14ac:dyDescent="0.2">
      <c r="D22" s="27"/>
      <c r="E22" s="27">
        <f>+A23-A21</f>
        <v>0.25</v>
      </c>
      <c r="F22" s="27">
        <f>+D23-D21</f>
        <v>0.20600000000000007</v>
      </c>
      <c r="G22" s="28">
        <f>+F22/(E22*12)</f>
        <v>6.8666666666666695E-2</v>
      </c>
      <c r="H22" s="26">
        <f>+$C$7*G22</f>
        <v>0.34333333333333349</v>
      </c>
      <c r="I22" s="26">
        <f>+H22*E22*12</f>
        <v>1.0300000000000005</v>
      </c>
    </row>
    <row r="23" spans="1:9" x14ac:dyDescent="0.2">
      <c r="A23">
        <v>0.5</v>
      </c>
      <c r="B23" s="4">
        <v>0.77300000000000002</v>
      </c>
      <c r="C23" s="18">
        <v>1</v>
      </c>
      <c r="D23" s="27">
        <f>+B23*C23</f>
        <v>0.77300000000000002</v>
      </c>
      <c r="E23" s="27"/>
      <c r="F23" s="27"/>
      <c r="G23" s="28"/>
      <c r="H23" s="26"/>
      <c r="I23" s="26"/>
    </row>
    <row r="24" spans="1:9" x14ac:dyDescent="0.2">
      <c r="D24" s="27"/>
      <c r="E24" s="27">
        <f>+A25-A23</f>
        <v>0.25</v>
      </c>
      <c r="F24" s="27">
        <f>+D25-D23</f>
        <v>0.10199999999999998</v>
      </c>
      <c r="G24" s="28">
        <f>+F24/(E24*12)</f>
        <v>3.3999999999999996E-2</v>
      </c>
      <c r="H24" s="26">
        <f>+$C$7*G24</f>
        <v>0.16999999999999998</v>
      </c>
      <c r="I24" s="26">
        <f>+H24*E24*12</f>
        <v>0.51</v>
      </c>
    </row>
    <row r="25" spans="1:9" x14ac:dyDescent="0.2">
      <c r="A25">
        <v>0.75</v>
      </c>
      <c r="B25" s="4">
        <v>0.875</v>
      </c>
      <c r="C25" s="18">
        <v>1</v>
      </c>
      <c r="D25" s="27">
        <f>+B25*C25</f>
        <v>0.875</v>
      </c>
      <c r="E25" s="27"/>
      <c r="F25" s="27"/>
      <c r="G25" s="28"/>
      <c r="H25" s="26"/>
      <c r="I25" s="26"/>
    </row>
    <row r="26" spans="1:9" x14ac:dyDescent="0.2">
      <c r="D26" s="27"/>
      <c r="E26" s="27">
        <f>+A27-A25</f>
        <v>0.25</v>
      </c>
      <c r="F26" s="27">
        <f>+D27-D25</f>
        <v>4.2000000000000037E-2</v>
      </c>
      <c r="G26" s="28">
        <f>+F26/(E26*12)</f>
        <v>1.4000000000000012E-2</v>
      </c>
      <c r="H26" s="26">
        <f>+$C$7*G26</f>
        <v>7.0000000000000062E-2</v>
      </c>
      <c r="I26" s="26">
        <f>+H26*E26*12</f>
        <v>0.21000000000000019</v>
      </c>
    </row>
    <row r="27" spans="1:9" x14ac:dyDescent="0.2">
      <c r="A27">
        <v>1</v>
      </c>
      <c r="B27" s="4">
        <v>0.91700000000000004</v>
      </c>
      <c r="C27" s="18">
        <v>1</v>
      </c>
      <c r="D27" s="27">
        <f>+B27*C27</f>
        <v>0.91700000000000004</v>
      </c>
      <c r="E27" s="27"/>
      <c r="F27" s="27"/>
      <c r="G27" s="28"/>
      <c r="H27" s="26"/>
      <c r="I27" s="26"/>
    </row>
    <row r="28" spans="1:9" x14ac:dyDescent="0.2">
      <c r="D28" s="27"/>
      <c r="E28" s="27">
        <f>+A29-A27</f>
        <v>0.5</v>
      </c>
      <c r="F28" s="27">
        <f>+D29-D27</f>
        <v>5.799999999999994E-2</v>
      </c>
      <c r="G28" s="28">
        <f>+F28/(E28*12)</f>
        <v>9.6666666666666567E-3</v>
      </c>
      <c r="H28" s="26">
        <f>+$C$7*G28</f>
        <v>4.8333333333333284E-2</v>
      </c>
      <c r="I28" s="26">
        <f>+H28*E28*12</f>
        <v>0.2899999999999997</v>
      </c>
    </row>
    <row r="29" spans="1:9" x14ac:dyDescent="0.2">
      <c r="A29">
        <v>1.5</v>
      </c>
      <c r="B29" s="4">
        <v>0.97499999999999998</v>
      </c>
      <c r="C29" s="18">
        <v>1</v>
      </c>
      <c r="D29" s="27">
        <f>+B29*C29</f>
        <v>0.97499999999999998</v>
      </c>
      <c r="E29" s="27"/>
      <c r="F29" s="27"/>
      <c r="G29" s="28"/>
      <c r="H29" s="26"/>
      <c r="I29" s="26"/>
    </row>
    <row r="30" spans="1:9" x14ac:dyDescent="0.2">
      <c r="D30" s="27"/>
      <c r="E30" s="27">
        <f>+A31-A29</f>
        <v>0.5</v>
      </c>
      <c r="F30" s="27">
        <f>+D31-D29</f>
        <v>2.5000000000000022E-2</v>
      </c>
      <c r="G30" s="28">
        <f>+F30/(E30*12)</f>
        <v>4.1666666666666701E-3</v>
      </c>
      <c r="H30" s="26">
        <f>+$C$7*G30</f>
        <v>2.083333333333335E-2</v>
      </c>
      <c r="I30" s="26">
        <f>+H30*E30*12</f>
        <v>0.12500000000000011</v>
      </c>
    </row>
    <row r="31" spans="1:9" x14ac:dyDescent="0.2">
      <c r="A31">
        <v>2</v>
      </c>
      <c r="B31" s="4">
        <v>1</v>
      </c>
      <c r="C31" s="18">
        <v>1</v>
      </c>
      <c r="D31" s="27">
        <f>+B31*C31</f>
        <v>1</v>
      </c>
      <c r="E31" s="27"/>
      <c r="F31" s="27"/>
      <c r="G31" s="28"/>
      <c r="H31" s="26"/>
      <c r="I31" s="26"/>
    </row>
    <row r="32" spans="1:9" x14ac:dyDescent="0.2">
      <c r="D32" s="27"/>
      <c r="E32" s="27">
        <f>+A33-A31</f>
        <v>1</v>
      </c>
      <c r="F32" s="27">
        <f>+D33-D31</f>
        <v>2.4999999999999911E-2</v>
      </c>
      <c r="G32" s="28">
        <f>+F32/(E32*12)</f>
        <v>2.0833333333333259E-3</v>
      </c>
      <c r="H32" s="26">
        <f>+$C$7*G32</f>
        <v>1.041666666666663E-2</v>
      </c>
      <c r="I32" s="26">
        <f>+H32*E32*12</f>
        <v>0.12499999999999956</v>
      </c>
    </row>
    <row r="33" spans="1:10" x14ac:dyDescent="0.2">
      <c r="A33">
        <v>3</v>
      </c>
      <c r="B33" s="4">
        <v>1.0249999999999999</v>
      </c>
      <c r="C33" s="18">
        <v>1</v>
      </c>
      <c r="D33" s="27">
        <f>+B33*C33</f>
        <v>1.0249999999999999</v>
      </c>
      <c r="E33" s="27"/>
      <c r="F33" s="27"/>
      <c r="G33" s="28"/>
      <c r="H33" s="26"/>
      <c r="I33" s="26"/>
    </row>
    <row r="34" spans="1:10" x14ac:dyDescent="0.2">
      <c r="D34" s="27"/>
      <c r="E34" s="27">
        <f>+A35-A33</f>
        <v>1</v>
      </c>
      <c r="F34" s="27">
        <f>+D35-D33</f>
        <v>2.5000000000000133E-2</v>
      </c>
      <c r="G34" s="28">
        <f>+F34/(E34*12)</f>
        <v>2.0833333333333446E-3</v>
      </c>
      <c r="H34" s="26">
        <f>+$C$7*G34</f>
        <v>1.0416666666666723E-2</v>
      </c>
      <c r="I34" s="26">
        <f>+H34*E34*12</f>
        <v>0.12500000000000067</v>
      </c>
      <c r="J34" s="11"/>
    </row>
    <row r="35" spans="1:10" x14ac:dyDescent="0.2">
      <c r="A35">
        <v>4</v>
      </c>
      <c r="B35" s="4">
        <v>1.05</v>
      </c>
      <c r="C35" s="18">
        <v>1</v>
      </c>
      <c r="D35" s="27">
        <f>+B35*C35</f>
        <v>1.05</v>
      </c>
      <c r="E35" s="27"/>
      <c r="F35" s="27"/>
      <c r="G35" s="28"/>
      <c r="H35" s="26"/>
      <c r="I35" s="26"/>
    </row>
    <row r="36" spans="1:10" x14ac:dyDescent="0.2">
      <c r="D36" s="27"/>
      <c r="E36" s="27">
        <f>+A37-A35</f>
        <v>1</v>
      </c>
      <c r="F36" s="27">
        <f>+D37-D35</f>
        <v>2.4999999999999911E-2</v>
      </c>
      <c r="G36" s="28">
        <f>+F36/(E36*12)</f>
        <v>2.0833333333333259E-3</v>
      </c>
      <c r="H36" s="26">
        <f>+$C$7*G36</f>
        <v>1.041666666666663E-2</v>
      </c>
      <c r="I36" s="26">
        <f>+H36*E36*12</f>
        <v>0.12499999999999956</v>
      </c>
    </row>
    <row r="37" spans="1:10" x14ac:dyDescent="0.2">
      <c r="A37">
        <v>5</v>
      </c>
      <c r="B37" s="4">
        <v>1.075</v>
      </c>
      <c r="C37" s="18">
        <v>1</v>
      </c>
      <c r="D37" s="27">
        <f>+B37*C37</f>
        <v>1.075</v>
      </c>
      <c r="E37" s="27"/>
      <c r="F37" s="27"/>
      <c r="G37" s="28"/>
      <c r="H37" s="26"/>
      <c r="I37" s="26"/>
    </row>
    <row r="38" spans="1:10" x14ac:dyDescent="0.2">
      <c r="C38" s="8"/>
      <c r="D38" s="27"/>
      <c r="E38" s="27">
        <f>+A39-A37</f>
        <v>1</v>
      </c>
      <c r="F38" s="27">
        <f>+D39-D37</f>
        <v>1.2000000000000011E-2</v>
      </c>
      <c r="G38" s="28">
        <f>+F38/(E38*12)</f>
        <v>1.0000000000000009E-3</v>
      </c>
      <c r="H38" s="26">
        <f>+$C$7*G38</f>
        <v>5.0000000000000044E-3</v>
      </c>
      <c r="I38" s="26">
        <f>+H38*E38*12</f>
        <v>6.0000000000000053E-2</v>
      </c>
    </row>
    <row r="39" spans="1:10" x14ac:dyDescent="0.2">
      <c r="A39">
        <v>6</v>
      </c>
      <c r="B39" s="4">
        <v>1.087</v>
      </c>
      <c r="C39" s="18">
        <v>1</v>
      </c>
      <c r="D39" s="27">
        <f>+B39*C39</f>
        <v>1.087</v>
      </c>
      <c r="E39" s="27"/>
      <c r="F39" s="27"/>
      <c r="G39" s="28"/>
      <c r="H39" s="26"/>
      <c r="I39" s="26"/>
    </row>
    <row r="40" spans="1:10" x14ac:dyDescent="0.2">
      <c r="C40" s="8"/>
      <c r="D40" s="27"/>
      <c r="E40" s="27"/>
      <c r="F40" s="27"/>
      <c r="G40" s="28"/>
      <c r="H40" s="26"/>
      <c r="I40" s="26"/>
    </row>
    <row r="41" spans="1:10" x14ac:dyDescent="0.2">
      <c r="C41" s="10"/>
      <c r="D41" s="27"/>
      <c r="E41" s="27"/>
      <c r="F41" s="27"/>
      <c r="G41" s="28"/>
      <c r="H41" s="14"/>
      <c r="I41" s="14"/>
    </row>
    <row r="42" spans="1:10" x14ac:dyDescent="0.2">
      <c r="D42" s="27"/>
      <c r="E42" s="27"/>
      <c r="F42" s="27"/>
      <c r="G42" s="28"/>
      <c r="H42" s="29" t="s">
        <v>12</v>
      </c>
      <c r="I42" s="29">
        <f>+SUM(I16:I38)</f>
        <v>5.4350000000000005</v>
      </c>
    </row>
    <row r="43" spans="1:10" x14ac:dyDescent="0.2">
      <c r="D43" s="27"/>
      <c r="E43" s="27"/>
      <c r="F43" s="27"/>
      <c r="G43" s="28"/>
      <c r="H43" s="29" t="s">
        <v>19</v>
      </c>
      <c r="I43" s="29">
        <f>+SUM(I16:I30)</f>
        <v>5</v>
      </c>
    </row>
    <row r="44" spans="1:10" x14ac:dyDescent="0.2">
      <c r="H44" s="12"/>
      <c r="I44" s="9"/>
    </row>
    <row r="45" spans="1:10" ht="38.25" x14ac:dyDescent="0.2">
      <c r="A45" s="33" t="s">
        <v>26</v>
      </c>
      <c r="B45" s="34" t="s">
        <v>27</v>
      </c>
      <c r="C45" s="33" t="s">
        <v>26</v>
      </c>
      <c r="D45" s="34" t="s">
        <v>27</v>
      </c>
      <c r="E45" s="33" t="s">
        <v>26</v>
      </c>
      <c r="F45" s="34" t="s">
        <v>27</v>
      </c>
      <c r="G45"/>
      <c r="H45"/>
      <c r="I45"/>
    </row>
    <row r="46" spans="1:10" x14ac:dyDescent="0.2">
      <c r="A46" s="60">
        <v>0</v>
      </c>
      <c r="B46" s="61"/>
      <c r="C46" s="60"/>
      <c r="D46" s="62"/>
      <c r="E46" s="63"/>
      <c r="F46" s="62"/>
      <c r="G46"/>
      <c r="H46"/>
      <c r="I46"/>
    </row>
    <row r="47" spans="1:10" x14ac:dyDescent="0.2">
      <c r="A47" s="58">
        <f>1/12</f>
        <v>8.3333333333333329E-2</v>
      </c>
      <c r="B47" s="41">
        <f>H28</f>
        <v>4.8333333333333284E-2</v>
      </c>
      <c r="C47" s="37">
        <f>A70+(1/12)</f>
        <v>2.0833333333333326</v>
      </c>
      <c r="D47" s="57">
        <f>H$32</f>
        <v>1.041666666666663E-2</v>
      </c>
      <c r="E47" s="37">
        <f>C70+(1/12)</f>
        <v>4.0833333333333357</v>
      </c>
      <c r="F47" s="41">
        <f>H$36</f>
        <v>1.041666666666663E-2</v>
      </c>
      <c r="G47"/>
      <c r="H47"/>
      <c r="I47"/>
    </row>
    <row r="48" spans="1:10" x14ac:dyDescent="0.2">
      <c r="A48" s="58">
        <f>+A47+(1/12)</f>
        <v>0.16666666666666666</v>
      </c>
      <c r="B48" s="41">
        <f>H$28</f>
        <v>4.8333333333333284E-2</v>
      </c>
      <c r="C48" s="37">
        <f>+C47+(1/12)</f>
        <v>2.1666666666666661</v>
      </c>
      <c r="D48" s="57">
        <f t="shared" ref="D48:D58" si="0">H$32</f>
        <v>1.041666666666663E-2</v>
      </c>
      <c r="E48" s="37">
        <f>+E47+(1/12)</f>
        <v>4.1666666666666687</v>
      </c>
      <c r="F48" s="41">
        <f t="shared" ref="F48:F59" si="1">H$36</f>
        <v>1.041666666666663E-2</v>
      </c>
      <c r="G48"/>
      <c r="H48"/>
      <c r="I48"/>
    </row>
    <row r="49" spans="1:9" x14ac:dyDescent="0.2">
      <c r="A49" s="58">
        <f t="shared" ref="A49:A70" si="2">+A48+(1/12)</f>
        <v>0.25</v>
      </c>
      <c r="B49" s="41">
        <f>H$26</f>
        <v>7.0000000000000062E-2</v>
      </c>
      <c r="C49" s="37">
        <f t="shared" ref="C49:E70" si="3">+C48+(1/12)</f>
        <v>2.2499999999999996</v>
      </c>
      <c r="D49" s="57">
        <f t="shared" si="0"/>
        <v>1.041666666666663E-2</v>
      </c>
      <c r="E49" s="37">
        <f t="shared" si="3"/>
        <v>4.2500000000000018</v>
      </c>
      <c r="F49" s="41">
        <f t="shared" si="1"/>
        <v>1.041666666666663E-2</v>
      </c>
      <c r="G49"/>
      <c r="H49"/>
      <c r="I49"/>
    </row>
    <row r="50" spans="1:9" x14ac:dyDescent="0.2">
      <c r="A50" s="58">
        <f t="shared" si="2"/>
        <v>0.33333333333333331</v>
      </c>
      <c r="B50" s="41">
        <f>H$24</f>
        <v>0.16999999999999998</v>
      </c>
      <c r="C50" s="37">
        <f t="shared" si="3"/>
        <v>2.333333333333333</v>
      </c>
      <c r="D50" s="57">
        <f t="shared" si="0"/>
        <v>1.041666666666663E-2</v>
      </c>
      <c r="E50" s="37">
        <f t="shared" si="3"/>
        <v>4.3333333333333348</v>
      </c>
      <c r="F50" s="41">
        <f t="shared" si="1"/>
        <v>1.041666666666663E-2</v>
      </c>
      <c r="G50"/>
      <c r="H50"/>
      <c r="I50"/>
    </row>
    <row r="51" spans="1:9" x14ac:dyDescent="0.2">
      <c r="A51" s="58">
        <f t="shared" si="2"/>
        <v>0.41666666666666663</v>
      </c>
      <c r="B51" s="41">
        <f>H22</f>
        <v>0.34333333333333349</v>
      </c>
      <c r="C51" s="37">
        <f t="shared" si="3"/>
        <v>2.4166666666666665</v>
      </c>
      <c r="D51" s="57">
        <f t="shared" si="0"/>
        <v>1.041666666666663E-2</v>
      </c>
      <c r="E51" s="37">
        <f t="shared" si="3"/>
        <v>4.4166666666666679</v>
      </c>
      <c r="F51" s="41">
        <f t="shared" si="1"/>
        <v>1.041666666666663E-2</v>
      </c>
      <c r="G51"/>
      <c r="H51"/>
      <c r="I51"/>
    </row>
    <row r="52" spans="1:9" x14ac:dyDescent="0.2">
      <c r="A52" s="37">
        <f t="shared" si="2"/>
        <v>0.49999999999999994</v>
      </c>
      <c r="B52" s="41">
        <f>H16</f>
        <v>1.3355342136854742</v>
      </c>
      <c r="C52" s="37">
        <f t="shared" si="3"/>
        <v>2.5</v>
      </c>
      <c r="D52" s="57">
        <f t="shared" si="0"/>
        <v>1.041666666666663E-2</v>
      </c>
      <c r="E52" s="37">
        <f t="shared" si="3"/>
        <v>4.5000000000000009</v>
      </c>
      <c r="F52" s="41">
        <f t="shared" si="1"/>
        <v>1.041666666666663E-2</v>
      </c>
      <c r="G52"/>
      <c r="H52"/>
      <c r="I52"/>
    </row>
    <row r="53" spans="1:9" x14ac:dyDescent="0.2">
      <c r="A53" s="58">
        <f t="shared" si="2"/>
        <v>0.58333333333333326</v>
      </c>
      <c r="B53" s="41">
        <f>H18</f>
        <v>0.84129828753484637</v>
      </c>
      <c r="C53" s="37">
        <f t="shared" si="3"/>
        <v>2.5833333333333335</v>
      </c>
      <c r="D53" s="57">
        <f t="shared" si="0"/>
        <v>1.041666666666663E-2</v>
      </c>
      <c r="E53" s="37">
        <f t="shared" si="3"/>
        <v>4.5833333333333339</v>
      </c>
      <c r="F53" s="41">
        <f t="shared" si="1"/>
        <v>1.041666666666663E-2</v>
      </c>
      <c r="G53"/>
      <c r="H53"/>
      <c r="I53"/>
    </row>
    <row r="54" spans="1:9" x14ac:dyDescent="0.2">
      <c r="A54" s="58">
        <f t="shared" si="2"/>
        <v>0.66666666666666663</v>
      </c>
      <c r="B54" s="41">
        <f>H$20</f>
        <v>0.65763052208835326</v>
      </c>
      <c r="C54" s="37">
        <f t="shared" si="3"/>
        <v>2.666666666666667</v>
      </c>
      <c r="D54" s="57">
        <f t="shared" si="0"/>
        <v>1.041666666666663E-2</v>
      </c>
      <c r="E54" s="37">
        <f t="shared" si="3"/>
        <v>4.666666666666667</v>
      </c>
      <c r="F54" s="41">
        <f t="shared" si="1"/>
        <v>1.041666666666663E-2</v>
      </c>
      <c r="G54"/>
      <c r="H54"/>
      <c r="I54"/>
    </row>
    <row r="55" spans="1:9" x14ac:dyDescent="0.2">
      <c r="A55" s="58">
        <f t="shared" si="2"/>
        <v>0.75</v>
      </c>
      <c r="B55" s="41">
        <f>H$22</f>
        <v>0.34333333333333349</v>
      </c>
      <c r="C55" s="37">
        <f t="shared" si="3"/>
        <v>2.7500000000000004</v>
      </c>
      <c r="D55" s="57">
        <f t="shared" si="0"/>
        <v>1.041666666666663E-2</v>
      </c>
      <c r="E55" s="37">
        <f t="shared" si="3"/>
        <v>4.75</v>
      </c>
      <c r="F55" s="41">
        <f t="shared" si="1"/>
        <v>1.041666666666663E-2</v>
      </c>
      <c r="G55"/>
      <c r="H55"/>
      <c r="I55"/>
    </row>
    <row r="56" spans="1:9" x14ac:dyDescent="0.2">
      <c r="A56" s="58">
        <f t="shared" si="2"/>
        <v>0.83333333333333337</v>
      </c>
      <c r="B56" s="41">
        <f>H$22</f>
        <v>0.34333333333333349</v>
      </c>
      <c r="C56" s="37">
        <f t="shared" si="3"/>
        <v>2.8333333333333339</v>
      </c>
      <c r="D56" s="57">
        <f t="shared" si="0"/>
        <v>1.041666666666663E-2</v>
      </c>
      <c r="E56" s="37">
        <f t="shared" si="3"/>
        <v>4.833333333333333</v>
      </c>
      <c r="F56" s="41">
        <f t="shared" si="1"/>
        <v>1.041666666666663E-2</v>
      </c>
      <c r="G56"/>
      <c r="H56" s="42"/>
      <c r="I56" s="43"/>
    </row>
    <row r="57" spans="1:9" x14ac:dyDescent="0.2">
      <c r="A57" s="58">
        <f t="shared" si="2"/>
        <v>0.91666666666666674</v>
      </c>
      <c r="B57" s="41">
        <f>H$24</f>
        <v>0.16999999999999998</v>
      </c>
      <c r="C57" s="37">
        <f t="shared" si="3"/>
        <v>2.9166666666666674</v>
      </c>
      <c r="D57" s="57">
        <f t="shared" si="0"/>
        <v>1.041666666666663E-2</v>
      </c>
      <c r="E57" s="37">
        <f t="shared" si="3"/>
        <v>4.9166666666666661</v>
      </c>
      <c r="F57" s="41">
        <f t="shared" si="1"/>
        <v>1.041666666666663E-2</v>
      </c>
      <c r="G57"/>
      <c r="H57" s="42"/>
      <c r="I57" s="43"/>
    </row>
    <row r="58" spans="1:9" x14ac:dyDescent="0.2">
      <c r="A58" s="58">
        <f t="shared" si="2"/>
        <v>1</v>
      </c>
      <c r="B58" s="41">
        <f>H24</f>
        <v>0.16999999999999998</v>
      </c>
      <c r="C58" s="37">
        <f t="shared" si="3"/>
        <v>3.0000000000000009</v>
      </c>
      <c r="D58" s="57">
        <f t="shared" si="0"/>
        <v>1.041666666666663E-2</v>
      </c>
      <c r="E58" s="37">
        <f t="shared" si="3"/>
        <v>4.9999999999999991</v>
      </c>
      <c r="F58" s="41">
        <f t="shared" si="1"/>
        <v>1.041666666666663E-2</v>
      </c>
      <c r="G58"/>
      <c r="H58" s="42"/>
      <c r="I58" s="43"/>
    </row>
    <row r="59" spans="1:9" x14ac:dyDescent="0.2">
      <c r="A59" s="58">
        <f t="shared" si="2"/>
        <v>1.0833333333333333</v>
      </c>
      <c r="B59" s="41">
        <f>H$26</f>
        <v>7.0000000000000062E-2</v>
      </c>
      <c r="C59" s="37">
        <f t="shared" si="3"/>
        <v>3.0833333333333344</v>
      </c>
      <c r="D59" s="41">
        <f>H$34</f>
        <v>1.0416666666666723E-2</v>
      </c>
      <c r="E59" s="37">
        <f t="shared" si="3"/>
        <v>5.0833333333333321</v>
      </c>
      <c r="F59" s="41">
        <f t="shared" si="1"/>
        <v>1.041666666666663E-2</v>
      </c>
      <c r="G59"/>
      <c r="H59" s="42"/>
      <c r="I59" s="43"/>
    </row>
    <row r="60" spans="1:9" x14ac:dyDescent="0.2">
      <c r="A60" s="58">
        <f t="shared" si="2"/>
        <v>1.1666666666666665</v>
      </c>
      <c r="B60" s="41">
        <f>H$26</f>
        <v>7.0000000000000062E-2</v>
      </c>
      <c r="C60" s="37">
        <f t="shared" si="3"/>
        <v>3.1666666666666679</v>
      </c>
      <c r="D60" s="41">
        <f t="shared" ref="D60:D70" si="4">H$34</f>
        <v>1.0416666666666723E-2</v>
      </c>
      <c r="E60" s="37">
        <f t="shared" si="3"/>
        <v>5.1666666666666652</v>
      </c>
      <c r="F60" s="41">
        <f>H$38</f>
        <v>5.0000000000000044E-3</v>
      </c>
      <c r="G60"/>
      <c r="H60"/>
      <c r="I60"/>
    </row>
    <row r="61" spans="1:9" x14ac:dyDescent="0.2">
      <c r="A61" s="58">
        <f t="shared" si="2"/>
        <v>1.2499999999999998</v>
      </c>
      <c r="B61" s="41">
        <f t="shared" ref="B61:B64" si="5">H$28</f>
        <v>4.8333333333333284E-2</v>
      </c>
      <c r="C61" s="37">
        <f t="shared" si="3"/>
        <v>3.2500000000000013</v>
      </c>
      <c r="D61" s="41">
        <f t="shared" si="4"/>
        <v>1.0416666666666723E-2</v>
      </c>
      <c r="E61" s="37">
        <f t="shared" si="3"/>
        <v>5.2499999999999982</v>
      </c>
      <c r="F61" s="41">
        <f t="shared" ref="F61:F70" si="6">H$38</f>
        <v>5.0000000000000044E-3</v>
      </c>
      <c r="G61"/>
      <c r="H61"/>
      <c r="I61"/>
    </row>
    <row r="62" spans="1:9" x14ac:dyDescent="0.2">
      <c r="A62" s="58">
        <f t="shared" si="2"/>
        <v>1.333333333333333</v>
      </c>
      <c r="B62" s="41">
        <f t="shared" si="5"/>
        <v>4.8333333333333284E-2</v>
      </c>
      <c r="C62" s="37">
        <f t="shared" si="3"/>
        <v>3.3333333333333348</v>
      </c>
      <c r="D62" s="41">
        <f t="shared" si="4"/>
        <v>1.0416666666666723E-2</v>
      </c>
      <c r="E62" s="37">
        <f t="shared" si="3"/>
        <v>5.3333333333333313</v>
      </c>
      <c r="F62" s="41">
        <f t="shared" si="6"/>
        <v>5.0000000000000044E-3</v>
      </c>
      <c r="G62"/>
      <c r="H62"/>
      <c r="I62"/>
    </row>
    <row r="63" spans="1:9" x14ac:dyDescent="0.2">
      <c r="A63" s="58">
        <f t="shared" si="2"/>
        <v>1.4166666666666663</v>
      </c>
      <c r="B63" s="41">
        <f t="shared" si="5"/>
        <v>4.8333333333333284E-2</v>
      </c>
      <c r="C63" s="37">
        <f t="shared" si="3"/>
        <v>3.4166666666666683</v>
      </c>
      <c r="D63" s="41">
        <f t="shared" si="4"/>
        <v>1.0416666666666723E-2</v>
      </c>
      <c r="E63" s="37">
        <f t="shared" si="3"/>
        <v>5.4166666666666643</v>
      </c>
      <c r="F63" s="41">
        <f t="shared" si="6"/>
        <v>5.0000000000000044E-3</v>
      </c>
      <c r="G63"/>
      <c r="H63"/>
      <c r="I63"/>
    </row>
    <row r="64" spans="1:9" x14ac:dyDescent="0.2">
      <c r="A64" s="58">
        <f t="shared" si="2"/>
        <v>1.4999999999999996</v>
      </c>
      <c r="B64" s="41">
        <f t="shared" si="5"/>
        <v>4.8333333333333284E-2</v>
      </c>
      <c r="C64" s="37">
        <f t="shared" si="3"/>
        <v>3.5000000000000018</v>
      </c>
      <c r="D64" s="41">
        <f t="shared" si="4"/>
        <v>1.0416666666666723E-2</v>
      </c>
      <c r="E64" s="37">
        <f t="shared" si="3"/>
        <v>5.4999999999999973</v>
      </c>
      <c r="F64" s="41">
        <f t="shared" si="6"/>
        <v>5.0000000000000044E-3</v>
      </c>
      <c r="G64"/>
      <c r="H64"/>
      <c r="I64"/>
    </row>
    <row r="65" spans="1:9" x14ac:dyDescent="0.2">
      <c r="A65" s="58">
        <f t="shared" si="2"/>
        <v>1.5833333333333328</v>
      </c>
      <c r="B65" s="41">
        <f>H$30</f>
        <v>2.083333333333335E-2</v>
      </c>
      <c r="C65" s="37">
        <f t="shared" si="3"/>
        <v>3.5833333333333353</v>
      </c>
      <c r="D65" s="41">
        <f t="shared" si="4"/>
        <v>1.0416666666666723E-2</v>
      </c>
      <c r="E65" s="37">
        <f t="shared" si="3"/>
        <v>5.5833333333333304</v>
      </c>
      <c r="F65" s="41">
        <f t="shared" si="6"/>
        <v>5.0000000000000044E-3</v>
      </c>
      <c r="G65"/>
      <c r="H65"/>
      <c r="I65"/>
    </row>
    <row r="66" spans="1:9" x14ac:dyDescent="0.2">
      <c r="A66" s="58">
        <f t="shared" si="2"/>
        <v>1.6666666666666661</v>
      </c>
      <c r="B66" s="41">
        <f t="shared" ref="B66:B70" si="7">H$30</f>
        <v>2.083333333333335E-2</v>
      </c>
      <c r="C66" s="37">
        <f t="shared" si="3"/>
        <v>3.6666666666666687</v>
      </c>
      <c r="D66" s="41">
        <f t="shared" si="4"/>
        <v>1.0416666666666723E-2</v>
      </c>
      <c r="E66" s="37">
        <f t="shared" si="3"/>
        <v>5.6666666666666634</v>
      </c>
      <c r="F66" s="41">
        <f t="shared" si="6"/>
        <v>5.0000000000000044E-3</v>
      </c>
      <c r="G66"/>
      <c r="H66"/>
      <c r="I66"/>
    </row>
    <row r="67" spans="1:9" x14ac:dyDescent="0.2">
      <c r="A67" s="58">
        <f t="shared" si="2"/>
        <v>1.7499999999999993</v>
      </c>
      <c r="B67" s="41">
        <f t="shared" si="7"/>
        <v>2.083333333333335E-2</v>
      </c>
      <c r="C67" s="37">
        <f t="shared" si="3"/>
        <v>3.7500000000000022</v>
      </c>
      <c r="D67" s="41">
        <f t="shared" si="4"/>
        <v>1.0416666666666723E-2</v>
      </c>
      <c r="E67" s="37">
        <f t="shared" si="3"/>
        <v>5.7499999999999964</v>
      </c>
      <c r="F67" s="41">
        <f t="shared" si="6"/>
        <v>5.0000000000000044E-3</v>
      </c>
      <c r="G67"/>
      <c r="H67"/>
      <c r="I67"/>
    </row>
    <row r="68" spans="1:9" x14ac:dyDescent="0.2">
      <c r="A68" s="58">
        <f t="shared" si="2"/>
        <v>1.8333333333333326</v>
      </c>
      <c r="B68" s="41">
        <f t="shared" si="7"/>
        <v>2.083333333333335E-2</v>
      </c>
      <c r="C68" s="37">
        <f t="shared" si="3"/>
        <v>3.8333333333333357</v>
      </c>
      <c r="D68" s="41">
        <f t="shared" si="4"/>
        <v>1.0416666666666723E-2</v>
      </c>
      <c r="E68" s="37">
        <f t="shared" si="3"/>
        <v>5.8333333333333295</v>
      </c>
      <c r="F68" s="41">
        <f t="shared" si="6"/>
        <v>5.0000000000000044E-3</v>
      </c>
      <c r="G68"/>
      <c r="H68"/>
      <c r="I68"/>
    </row>
    <row r="69" spans="1:9" x14ac:dyDescent="0.2">
      <c r="A69" s="58">
        <f t="shared" si="2"/>
        <v>1.9166666666666659</v>
      </c>
      <c r="B69" s="41">
        <f t="shared" si="7"/>
        <v>2.083333333333335E-2</v>
      </c>
      <c r="C69" s="37">
        <f t="shared" si="3"/>
        <v>3.9166666666666692</v>
      </c>
      <c r="D69" s="41">
        <f t="shared" si="4"/>
        <v>1.0416666666666723E-2</v>
      </c>
      <c r="E69" s="37">
        <f t="shared" si="3"/>
        <v>5.9166666666666625</v>
      </c>
      <c r="F69" s="41">
        <f t="shared" si="6"/>
        <v>5.0000000000000044E-3</v>
      </c>
      <c r="G69"/>
      <c r="H69"/>
      <c r="I69"/>
    </row>
    <row r="70" spans="1:9" x14ac:dyDescent="0.2">
      <c r="A70" s="58">
        <f t="shared" si="2"/>
        <v>1.9999999999999991</v>
      </c>
      <c r="B70" s="41">
        <f t="shared" si="7"/>
        <v>2.083333333333335E-2</v>
      </c>
      <c r="C70" s="37">
        <f t="shared" si="3"/>
        <v>4.0000000000000027</v>
      </c>
      <c r="D70" s="41">
        <f t="shared" si="4"/>
        <v>1.0416666666666723E-2</v>
      </c>
      <c r="E70" s="37">
        <f t="shared" si="3"/>
        <v>5.9999999999999956</v>
      </c>
      <c r="F70" s="41">
        <f t="shared" si="6"/>
        <v>5.0000000000000044E-3</v>
      </c>
      <c r="G70"/>
      <c r="H70"/>
      <c r="I70"/>
    </row>
    <row r="71" spans="1:9" x14ac:dyDescent="0.2">
      <c r="A71" s="4"/>
      <c r="B71" s="15"/>
      <c r="C71" s="7"/>
      <c r="D71" s="15"/>
      <c r="E71" s="7"/>
      <c r="F71" s="15"/>
      <c r="G71"/>
      <c r="H71"/>
      <c r="I71"/>
    </row>
    <row r="72" spans="1:9" x14ac:dyDescent="0.2">
      <c r="A72" s="4"/>
      <c r="B72" s="15"/>
      <c r="C72" s="7"/>
      <c r="D72" s="15"/>
      <c r="E72" s="7"/>
      <c r="F72" s="15"/>
      <c r="G72"/>
      <c r="H72"/>
      <c r="I72"/>
    </row>
    <row r="73" spans="1:9" x14ac:dyDescent="0.2">
      <c r="A73" s="4"/>
      <c r="B73" s="15"/>
      <c r="C73" s="7"/>
      <c r="D73" s="15"/>
      <c r="E73" s="7"/>
      <c r="F73" s="15"/>
      <c r="G73"/>
      <c r="H73"/>
      <c r="I73"/>
    </row>
    <row r="74" spans="1:9" x14ac:dyDescent="0.2">
      <c r="A74" s="4"/>
      <c r="B74" s="15"/>
      <c r="C74" s="7"/>
      <c r="D74" s="15"/>
      <c r="E74" s="7"/>
      <c r="F74" s="15"/>
      <c r="G74"/>
      <c r="H74"/>
      <c r="I74"/>
    </row>
    <row r="75" spans="1:9" x14ac:dyDescent="0.2">
      <c r="A75" s="4"/>
      <c r="B75" s="15"/>
      <c r="C75" s="7"/>
      <c r="D75" s="15"/>
      <c r="E75" s="7"/>
      <c r="F75" s="15"/>
      <c r="G75"/>
      <c r="H75"/>
      <c r="I75"/>
    </row>
    <row r="76" spans="1:9" x14ac:dyDescent="0.2">
      <c r="A76" s="4"/>
      <c r="B76" s="15"/>
      <c r="C76" s="7"/>
      <c r="D76" s="15"/>
      <c r="E76" s="7"/>
      <c r="F76" s="15"/>
      <c r="G76"/>
      <c r="H76"/>
      <c r="I76"/>
    </row>
    <row r="77" spans="1:9" x14ac:dyDescent="0.2">
      <c r="A77" s="4"/>
      <c r="B77" s="15"/>
      <c r="C77" s="7"/>
      <c r="D77" s="15"/>
      <c r="E77" s="7"/>
      <c r="F77" s="15"/>
      <c r="G77"/>
      <c r="H77"/>
      <c r="I77"/>
    </row>
    <row r="78" spans="1:9" x14ac:dyDescent="0.2">
      <c r="A78" s="4"/>
      <c r="B78" s="15"/>
      <c r="C78" s="7"/>
      <c r="D78" s="15"/>
      <c r="E78" s="7"/>
      <c r="F78" s="15"/>
      <c r="G78"/>
      <c r="H78"/>
      <c r="I78"/>
    </row>
    <row r="79" spans="1:9" x14ac:dyDescent="0.2">
      <c r="A79" s="4"/>
      <c r="B79" s="15"/>
      <c r="C79" s="7"/>
      <c r="D79" s="15"/>
      <c r="E79" s="7"/>
      <c r="F79" s="15"/>
      <c r="G79"/>
      <c r="H79"/>
      <c r="I79"/>
    </row>
    <row r="80" spans="1:9" x14ac:dyDescent="0.2">
      <c r="A80" s="4"/>
      <c r="B80" s="15"/>
      <c r="C80" s="7"/>
      <c r="D80" s="15"/>
      <c r="E80" s="7"/>
      <c r="F80" s="15"/>
      <c r="G80"/>
      <c r="H80"/>
      <c r="I80"/>
    </row>
    <row r="81" spans="1:9" x14ac:dyDescent="0.2">
      <c r="A81" s="4"/>
      <c r="B81" s="15"/>
      <c r="C81" s="7"/>
      <c r="D81" s="15"/>
      <c r="E81" s="7"/>
      <c r="F81" s="15"/>
      <c r="G81"/>
      <c r="H81"/>
      <c r="I81"/>
    </row>
    <row r="82" spans="1:9" x14ac:dyDescent="0.2">
      <c r="A82" s="4"/>
      <c r="B82" s="15"/>
      <c r="C82" s="7"/>
      <c r="D82" s="15"/>
      <c r="E82" s="7"/>
      <c r="F82" s="15"/>
      <c r="G82"/>
      <c r="H82"/>
      <c r="I82"/>
    </row>
    <row r="83" spans="1:9" x14ac:dyDescent="0.2">
      <c r="A83" s="4"/>
      <c r="B83" s="15"/>
      <c r="C83" s="7"/>
      <c r="D83" s="15"/>
      <c r="E83" s="7"/>
      <c r="F83" s="15"/>
      <c r="G83"/>
      <c r="H83"/>
      <c r="I83"/>
    </row>
    <row r="84" spans="1:9" x14ac:dyDescent="0.2">
      <c r="A84" s="4"/>
      <c r="B84" s="15"/>
      <c r="C84" s="7"/>
      <c r="D84" s="15"/>
      <c r="E84" s="7"/>
      <c r="F84" s="15"/>
      <c r="G84"/>
      <c r="H84"/>
      <c r="I84"/>
    </row>
    <row r="85" spans="1:9" x14ac:dyDescent="0.2">
      <c r="A85" s="4"/>
      <c r="B85" s="15"/>
      <c r="C85" s="7"/>
      <c r="D85" s="15"/>
      <c r="E85" s="7"/>
      <c r="F85" s="15"/>
      <c r="G85"/>
      <c r="H85"/>
      <c r="I85"/>
    </row>
    <row r="86" spans="1:9" x14ac:dyDescent="0.2">
      <c r="A86" s="4"/>
      <c r="B86" s="15"/>
      <c r="C86" s="7"/>
      <c r="D86" s="15"/>
      <c r="E86" s="7"/>
      <c r="F86" s="15"/>
      <c r="G86"/>
      <c r="H86"/>
      <c r="I86"/>
    </row>
    <row r="87" spans="1:9" x14ac:dyDescent="0.2">
      <c r="A87" s="4"/>
      <c r="B87" s="15"/>
      <c r="C87" s="7"/>
      <c r="D87" s="15"/>
      <c r="E87" s="7"/>
      <c r="F87" s="15"/>
      <c r="G87"/>
      <c r="H87"/>
      <c r="I87"/>
    </row>
    <row r="88" spans="1:9" x14ac:dyDescent="0.2">
      <c r="A88" s="4"/>
      <c r="B88" s="15"/>
      <c r="C88" s="7"/>
      <c r="D88" s="15"/>
      <c r="E88" s="7"/>
      <c r="F88" s="15"/>
      <c r="G88"/>
      <c r="H88"/>
      <c r="I88"/>
    </row>
    <row r="89" spans="1:9" x14ac:dyDescent="0.2">
      <c r="A89" s="4"/>
      <c r="B89" s="15"/>
      <c r="C89" s="7"/>
      <c r="D89" s="15"/>
      <c r="E89" s="7"/>
      <c r="F89" s="15"/>
      <c r="G89"/>
      <c r="H89"/>
      <c r="I89"/>
    </row>
    <row r="90" spans="1:9" x14ac:dyDescent="0.2">
      <c r="A90" s="4"/>
      <c r="B90" s="15"/>
      <c r="C90" s="7"/>
      <c r="D90" s="15"/>
      <c r="E90" s="7"/>
      <c r="F90" s="15"/>
      <c r="G90"/>
      <c r="H90"/>
      <c r="I90"/>
    </row>
    <row r="91" spans="1:9" x14ac:dyDescent="0.2">
      <c r="A91" s="4"/>
      <c r="B91" s="15"/>
      <c r="C91" s="7"/>
      <c r="D91" s="15"/>
      <c r="E91" s="7"/>
      <c r="F91" s="15"/>
      <c r="G91"/>
      <c r="H91"/>
      <c r="I91"/>
    </row>
    <row r="92" spans="1:9" x14ac:dyDescent="0.2">
      <c r="A92" s="4"/>
      <c r="B92" s="15"/>
      <c r="C92" s="7"/>
      <c r="D92" s="15"/>
      <c r="E92" s="7"/>
      <c r="F92" s="15"/>
      <c r="G92"/>
      <c r="H92"/>
      <c r="I92"/>
    </row>
    <row r="93" spans="1:9" x14ac:dyDescent="0.2">
      <c r="A93" s="4"/>
      <c r="B93" s="15"/>
      <c r="C93" s="7"/>
      <c r="D93" s="15"/>
      <c r="E93" s="7"/>
      <c r="F93" s="15"/>
      <c r="G93"/>
      <c r="H93"/>
      <c r="I93"/>
    </row>
    <row r="94" spans="1:9" x14ac:dyDescent="0.2">
      <c r="A94" s="4"/>
      <c r="B94" s="15"/>
      <c r="C94" s="7"/>
      <c r="D94" s="15"/>
      <c r="E94" s="7"/>
      <c r="F94" s="15"/>
      <c r="G94"/>
      <c r="H94"/>
      <c r="I94"/>
    </row>
    <row r="95" spans="1:9" x14ac:dyDescent="0.2">
      <c r="A95" s="4"/>
      <c r="B95" s="15"/>
      <c r="C95" s="7"/>
      <c r="D95" s="15"/>
      <c r="E95" s="7"/>
      <c r="F95" s="15"/>
      <c r="G95"/>
      <c r="H95"/>
      <c r="I95"/>
    </row>
    <row r="96" spans="1:9" x14ac:dyDescent="0.2">
      <c r="A96" s="4"/>
      <c r="B96" s="15"/>
      <c r="C96" s="7"/>
      <c r="D96" s="15"/>
      <c r="E96" s="7"/>
      <c r="F96" s="15"/>
      <c r="G96"/>
      <c r="H96"/>
      <c r="I96"/>
    </row>
    <row r="97" spans="2:10" x14ac:dyDescent="0.2">
      <c r="J97" s="4"/>
    </row>
    <row r="108" spans="2:10" x14ac:dyDescent="0.2">
      <c r="B108"/>
      <c r="C108" s="4"/>
    </row>
    <row r="109" spans="2:10" x14ac:dyDescent="0.2">
      <c r="B109"/>
      <c r="C109" s="4"/>
    </row>
    <row r="110" spans="2:10" x14ac:dyDescent="0.2">
      <c r="B110"/>
      <c r="C110" s="4"/>
    </row>
    <row r="111" spans="2:10" x14ac:dyDescent="0.2">
      <c r="B111"/>
      <c r="C111" s="4"/>
    </row>
    <row r="112" spans="2:10" x14ac:dyDescent="0.2">
      <c r="B112"/>
      <c r="C112" s="4"/>
    </row>
    <row r="113" spans="2:3" x14ac:dyDescent="0.2">
      <c r="B113"/>
      <c r="C113" s="4"/>
    </row>
    <row r="114" spans="2:3" x14ac:dyDescent="0.2">
      <c r="B114"/>
      <c r="C114" s="4"/>
    </row>
    <row r="115" spans="2:3" x14ac:dyDescent="0.2">
      <c r="B115"/>
      <c r="C115" s="4"/>
    </row>
    <row r="116" spans="2:3" x14ac:dyDescent="0.2">
      <c r="B116"/>
      <c r="C116" s="4"/>
    </row>
    <row r="117" spans="2:3" x14ac:dyDescent="0.2">
      <c r="B117"/>
      <c r="C117" s="4"/>
    </row>
    <row r="118" spans="2:3" x14ac:dyDescent="0.2">
      <c r="B118"/>
      <c r="C118" s="4"/>
    </row>
    <row r="119" spans="2:3" x14ac:dyDescent="0.2">
      <c r="B119"/>
      <c r="C119" s="4"/>
    </row>
    <row r="120" spans="2:3" x14ac:dyDescent="0.2">
      <c r="B120"/>
      <c r="C120" s="4"/>
    </row>
    <row r="121" spans="2:3" x14ac:dyDescent="0.2">
      <c r="B121"/>
      <c r="C121" s="4"/>
    </row>
    <row r="122" spans="2:3" x14ac:dyDescent="0.2">
      <c r="B122"/>
      <c r="C122" s="4"/>
    </row>
    <row r="123" spans="2:3" x14ac:dyDescent="0.2">
      <c r="B123"/>
      <c r="C123" s="4"/>
    </row>
    <row r="124" spans="2:3" x14ac:dyDescent="0.2">
      <c r="B124"/>
      <c r="C124" s="4"/>
    </row>
    <row r="125" spans="2:3" x14ac:dyDescent="0.2">
      <c r="B125"/>
      <c r="C125" s="4"/>
    </row>
    <row r="126" spans="2:3" x14ac:dyDescent="0.2">
      <c r="B126"/>
      <c r="C126" s="4"/>
    </row>
    <row r="127" spans="2:3" x14ac:dyDescent="0.2">
      <c r="B127"/>
      <c r="C127" s="4"/>
    </row>
    <row r="128" spans="2:3" x14ac:dyDescent="0.2">
      <c r="B128"/>
      <c r="C128" s="4"/>
    </row>
    <row r="129" spans="2:3" x14ac:dyDescent="0.2">
      <c r="B129"/>
      <c r="C129" s="4"/>
    </row>
    <row r="130" spans="2:3" x14ac:dyDescent="0.2">
      <c r="B130"/>
      <c r="C130" s="4"/>
    </row>
    <row r="131" spans="2:3" x14ac:dyDescent="0.2">
      <c r="B131"/>
      <c r="C131" s="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6"/>
  <sheetViews>
    <sheetView workbookViewId="0">
      <selection activeCell="H33" sqref="H33"/>
    </sheetView>
  </sheetViews>
  <sheetFormatPr defaultRowHeight="12.75" x14ac:dyDescent="0.2"/>
  <cols>
    <col min="2" max="2" width="13" style="4" customWidth="1"/>
  </cols>
  <sheetData>
    <row r="1" spans="1:2" ht="38.25" x14ac:dyDescent="0.2">
      <c r="A1" s="45" t="s">
        <v>26</v>
      </c>
      <c r="B1" s="46" t="s">
        <v>27</v>
      </c>
    </row>
    <row r="2" spans="1:2" x14ac:dyDescent="0.2">
      <c r="A2" s="48">
        <v>0</v>
      </c>
      <c r="B2" s="48">
        <v>0</v>
      </c>
    </row>
    <row r="3" spans="1:2" x14ac:dyDescent="0.2">
      <c r="A3" s="48">
        <f>1/12</f>
        <v>8.3333333333333329E-2</v>
      </c>
      <c r="B3" s="49">
        <f>'Region 3 2-hr hyetograph data'!B47</f>
        <v>4.8333333333333284E-2</v>
      </c>
    </row>
    <row r="4" spans="1:2" x14ac:dyDescent="0.2">
      <c r="A4" s="48">
        <f>A3+(1/12)</f>
        <v>0.16666666666666666</v>
      </c>
      <c r="B4" s="49">
        <f>'Region 3 2-hr hyetograph data'!B48</f>
        <v>4.8333333333333284E-2</v>
      </c>
    </row>
    <row r="5" spans="1:2" x14ac:dyDescent="0.2">
      <c r="A5" s="48">
        <f t="shared" ref="A5:A68" si="0">A4+(1/12)</f>
        <v>0.25</v>
      </c>
      <c r="B5" s="49">
        <f>'Region 3 2-hr hyetograph data'!B49</f>
        <v>7.0000000000000062E-2</v>
      </c>
    </row>
    <row r="6" spans="1:2" x14ac:dyDescent="0.2">
      <c r="A6" s="48">
        <f t="shared" si="0"/>
        <v>0.33333333333333331</v>
      </c>
      <c r="B6" s="49">
        <f>'Region 3 2-hr hyetograph data'!B50</f>
        <v>0.16999999999999998</v>
      </c>
    </row>
    <row r="7" spans="1:2" x14ac:dyDescent="0.2">
      <c r="A7" s="48">
        <f t="shared" si="0"/>
        <v>0.41666666666666663</v>
      </c>
      <c r="B7" s="49">
        <f>'Region 3 2-hr hyetograph data'!B51</f>
        <v>0.34333333333333349</v>
      </c>
    </row>
    <row r="8" spans="1:2" x14ac:dyDescent="0.2">
      <c r="A8" s="48">
        <f t="shared" si="0"/>
        <v>0.49999999999999994</v>
      </c>
      <c r="B8" s="49">
        <f>'Region 3 2-hr hyetograph data'!B52</f>
        <v>1.3355342136854742</v>
      </c>
    </row>
    <row r="9" spans="1:2" x14ac:dyDescent="0.2">
      <c r="A9" s="48">
        <f t="shared" si="0"/>
        <v>0.58333333333333326</v>
      </c>
      <c r="B9" s="49">
        <f>'Region 3 2-hr hyetograph data'!B53</f>
        <v>0.84129828753484637</v>
      </c>
    </row>
    <row r="10" spans="1:2" x14ac:dyDescent="0.2">
      <c r="A10" s="48">
        <f t="shared" si="0"/>
        <v>0.66666666666666663</v>
      </c>
      <c r="B10" s="49">
        <f>'Region 3 2-hr hyetograph data'!B54</f>
        <v>0.65763052208835326</v>
      </c>
    </row>
    <row r="11" spans="1:2" x14ac:dyDescent="0.2">
      <c r="A11" s="48">
        <f t="shared" si="0"/>
        <v>0.75</v>
      </c>
      <c r="B11" s="49">
        <f>'Region 3 2-hr hyetograph data'!B55</f>
        <v>0.34333333333333349</v>
      </c>
    </row>
    <row r="12" spans="1:2" x14ac:dyDescent="0.2">
      <c r="A12" s="48">
        <f t="shared" si="0"/>
        <v>0.83333333333333337</v>
      </c>
      <c r="B12" s="49">
        <f>'Region 3 2-hr hyetograph data'!B56</f>
        <v>0.34333333333333349</v>
      </c>
    </row>
    <row r="13" spans="1:2" x14ac:dyDescent="0.2">
      <c r="A13" s="48">
        <f t="shared" si="0"/>
        <v>0.91666666666666674</v>
      </c>
      <c r="B13" s="49">
        <f>'Region 3 2-hr hyetograph data'!B57</f>
        <v>0.16999999999999998</v>
      </c>
    </row>
    <row r="14" spans="1:2" x14ac:dyDescent="0.2">
      <c r="A14" s="48">
        <f t="shared" si="0"/>
        <v>1</v>
      </c>
      <c r="B14" s="49">
        <f>'Region 3 2-hr hyetograph data'!B58</f>
        <v>0.16999999999999998</v>
      </c>
    </row>
    <row r="15" spans="1:2" x14ac:dyDescent="0.2">
      <c r="A15" s="48">
        <f t="shared" si="0"/>
        <v>1.0833333333333333</v>
      </c>
      <c r="B15" s="49">
        <f>'Region 3 2-hr hyetograph data'!B59</f>
        <v>7.0000000000000062E-2</v>
      </c>
    </row>
    <row r="16" spans="1:2" x14ac:dyDescent="0.2">
      <c r="A16" s="48">
        <f t="shared" si="0"/>
        <v>1.1666666666666665</v>
      </c>
      <c r="B16" s="49">
        <f>'Region 3 2-hr hyetograph data'!B60</f>
        <v>7.0000000000000062E-2</v>
      </c>
    </row>
    <row r="17" spans="1:2" x14ac:dyDescent="0.2">
      <c r="A17" s="48">
        <f t="shared" si="0"/>
        <v>1.2499999999999998</v>
      </c>
      <c r="B17" s="49">
        <f>'Region 3 2-hr hyetograph data'!B61</f>
        <v>4.8333333333333284E-2</v>
      </c>
    </row>
    <row r="18" spans="1:2" x14ac:dyDescent="0.2">
      <c r="A18" s="48">
        <f t="shared" si="0"/>
        <v>1.333333333333333</v>
      </c>
      <c r="B18" s="49">
        <f>'Region 3 2-hr hyetograph data'!B62</f>
        <v>4.8333333333333284E-2</v>
      </c>
    </row>
    <row r="19" spans="1:2" x14ac:dyDescent="0.2">
      <c r="A19" s="48">
        <f t="shared" si="0"/>
        <v>1.4166666666666663</v>
      </c>
      <c r="B19" s="49">
        <f>'Region 3 2-hr hyetograph data'!B63</f>
        <v>4.8333333333333284E-2</v>
      </c>
    </row>
    <row r="20" spans="1:2" x14ac:dyDescent="0.2">
      <c r="A20" s="48">
        <f t="shared" si="0"/>
        <v>1.4999999999999996</v>
      </c>
      <c r="B20" s="49">
        <f>'Region 3 2-hr hyetograph data'!B64</f>
        <v>4.8333333333333284E-2</v>
      </c>
    </row>
    <row r="21" spans="1:2" x14ac:dyDescent="0.2">
      <c r="A21" s="48">
        <f t="shared" si="0"/>
        <v>1.5833333333333328</v>
      </c>
      <c r="B21" s="49">
        <f>'Region 3 2-hr hyetograph data'!B65</f>
        <v>2.083333333333335E-2</v>
      </c>
    </row>
    <row r="22" spans="1:2" x14ac:dyDescent="0.2">
      <c r="A22" s="48">
        <f t="shared" si="0"/>
        <v>1.6666666666666661</v>
      </c>
      <c r="B22" s="49">
        <f>'Region 3 2-hr hyetograph data'!B66</f>
        <v>2.083333333333335E-2</v>
      </c>
    </row>
    <row r="23" spans="1:2" x14ac:dyDescent="0.2">
      <c r="A23" s="48">
        <f t="shared" si="0"/>
        <v>1.7499999999999993</v>
      </c>
      <c r="B23" s="49">
        <f>'Region 3 2-hr hyetograph data'!B67</f>
        <v>2.083333333333335E-2</v>
      </c>
    </row>
    <row r="24" spans="1:2" x14ac:dyDescent="0.2">
      <c r="A24" s="48">
        <f t="shared" si="0"/>
        <v>1.8333333333333326</v>
      </c>
      <c r="B24" s="49">
        <f>'Region 3 2-hr hyetograph data'!B68</f>
        <v>2.083333333333335E-2</v>
      </c>
    </row>
    <row r="25" spans="1:2" x14ac:dyDescent="0.2">
      <c r="A25" s="48">
        <f t="shared" si="0"/>
        <v>1.9166666666666659</v>
      </c>
      <c r="B25" s="49">
        <f>'Region 3 2-hr hyetograph data'!B69</f>
        <v>2.083333333333335E-2</v>
      </c>
    </row>
    <row r="26" spans="1:2" x14ac:dyDescent="0.2">
      <c r="A26" s="48">
        <f t="shared" si="0"/>
        <v>1.9999999999999991</v>
      </c>
      <c r="B26" s="49">
        <f>'Region 3 2-hr hyetograph data'!B70</f>
        <v>2.083333333333335E-2</v>
      </c>
    </row>
    <row r="27" spans="1:2" x14ac:dyDescent="0.2">
      <c r="A27" s="48">
        <f t="shared" si="0"/>
        <v>2.0833333333333326</v>
      </c>
      <c r="B27" s="50">
        <f>'Region 3 2-hr hyetograph data'!D47</f>
        <v>1.041666666666663E-2</v>
      </c>
    </row>
    <row r="28" spans="1:2" x14ac:dyDescent="0.2">
      <c r="A28" s="48">
        <f t="shared" si="0"/>
        <v>2.1666666666666661</v>
      </c>
      <c r="B28" s="50">
        <f>'Region 3 2-hr hyetograph data'!D48</f>
        <v>1.041666666666663E-2</v>
      </c>
    </row>
    <row r="29" spans="1:2" x14ac:dyDescent="0.2">
      <c r="A29" s="48">
        <f t="shared" si="0"/>
        <v>2.2499999999999996</v>
      </c>
      <c r="B29" s="50">
        <f>'Region 3 2-hr hyetograph data'!D49</f>
        <v>1.041666666666663E-2</v>
      </c>
    </row>
    <row r="30" spans="1:2" x14ac:dyDescent="0.2">
      <c r="A30" s="48">
        <f t="shared" si="0"/>
        <v>2.333333333333333</v>
      </c>
      <c r="B30" s="50">
        <f>'Region 3 2-hr hyetograph data'!D50</f>
        <v>1.041666666666663E-2</v>
      </c>
    </row>
    <row r="31" spans="1:2" x14ac:dyDescent="0.2">
      <c r="A31" s="48">
        <f t="shared" si="0"/>
        <v>2.4166666666666665</v>
      </c>
      <c r="B31" s="50">
        <f>'Region 3 2-hr hyetograph data'!D51</f>
        <v>1.041666666666663E-2</v>
      </c>
    </row>
    <row r="32" spans="1:2" x14ac:dyDescent="0.2">
      <c r="A32" s="48">
        <f t="shared" si="0"/>
        <v>2.5</v>
      </c>
      <c r="B32" s="50">
        <f>'Region 3 2-hr hyetograph data'!D52</f>
        <v>1.041666666666663E-2</v>
      </c>
    </row>
    <row r="33" spans="1:2" x14ac:dyDescent="0.2">
      <c r="A33" s="48">
        <f t="shared" si="0"/>
        <v>2.5833333333333335</v>
      </c>
      <c r="B33" s="50">
        <f>'Region 3 2-hr hyetograph data'!D53</f>
        <v>1.041666666666663E-2</v>
      </c>
    </row>
    <row r="34" spans="1:2" x14ac:dyDescent="0.2">
      <c r="A34" s="48">
        <f t="shared" si="0"/>
        <v>2.666666666666667</v>
      </c>
      <c r="B34" s="50">
        <f>'Region 3 2-hr hyetograph data'!D54</f>
        <v>1.041666666666663E-2</v>
      </c>
    </row>
    <row r="35" spans="1:2" x14ac:dyDescent="0.2">
      <c r="A35" s="48">
        <f t="shared" si="0"/>
        <v>2.7500000000000004</v>
      </c>
      <c r="B35" s="50">
        <f>'Region 3 2-hr hyetograph data'!D55</f>
        <v>1.041666666666663E-2</v>
      </c>
    </row>
    <row r="36" spans="1:2" x14ac:dyDescent="0.2">
      <c r="A36" s="48">
        <f t="shared" si="0"/>
        <v>2.8333333333333339</v>
      </c>
      <c r="B36" s="50">
        <f>'Region 3 2-hr hyetograph data'!D56</f>
        <v>1.041666666666663E-2</v>
      </c>
    </row>
    <row r="37" spans="1:2" x14ac:dyDescent="0.2">
      <c r="A37" s="48">
        <f t="shared" si="0"/>
        <v>2.9166666666666674</v>
      </c>
      <c r="B37" s="50">
        <f>'Region 3 2-hr hyetograph data'!D57</f>
        <v>1.041666666666663E-2</v>
      </c>
    </row>
    <row r="38" spans="1:2" x14ac:dyDescent="0.2">
      <c r="A38" s="48">
        <f t="shared" si="0"/>
        <v>3.0000000000000009</v>
      </c>
      <c r="B38" s="50">
        <f>'Region 3 2-hr hyetograph data'!D58</f>
        <v>1.041666666666663E-2</v>
      </c>
    </row>
    <row r="39" spans="1:2" x14ac:dyDescent="0.2">
      <c r="A39" s="48">
        <f t="shared" si="0"/>
        <v>3.0833333333333344</v>
      </c>
      <c r="B39" s="50">
        <f>'Region 3 2-hr hyetograph data'!D59</f>
        <v>1.0416666666666723E-2</v>
      </c>
    </row>
    <row r="40" spans="1:2" x14ac:dyDescent="0.2">
      <c r="A40" s="48">
        <f t="shared" si="0"/>
        <v>3.1666666666666679</v>
      </c>
      <c r="B40" s="50">
        <f>'Region 3 2-hr hyetograph data'!D60</f>
        <v>1.0416666666666723E-2</v>
      </c>
    </row>
    <row r="41" spans="1:2" x14ac:dyDescent="0.2">
      <c r="A41" s="48">
        <f t="shared" si="0"/>
        <v>3.2500000000000013</v>
      </c>
      <c r="B41" s="50">
        <f>'Region 3 2-hr hyetograph data'!D61</f>
        <v>1.0416666666666723E-2</v>
      </c>
    </row>
    <row r="42" spans="1:2" x14ac:dyDescent="0.2">
      <c r="A42" s="48">
        <f t="shared" si="0"/>
        <v>3.3333333333333348</v>
      </c>
      <c r="B42" s="50">
        <f>'Region 3 2-hr hyetograph data'!D62</f>
        <v>1.0416666666666723E-2</v>
      </c>
    </row>
    <row r="43" spans="1:2" x14ac:dyDescent="0.2">
      <c r="A43" s="48">
        <f t="shared" si="0"/>
        <v>3.4166666666666683</v>
      </c>
      <c r="B43" s="50">
        <f>'Region 3 2-hr hyetograph data'!D63</f>
        <v>1.0416666666666723E-2</v>
      </c>
    </row>
    <row r="44" spans="1:2" x14ac:dyDescent="0.2">
      <c r="A44" s="48">
        <f t="shared" si="0"/>
        <v>3.5000000000000018</v>
      </c>
      <c r="B44" s="50">
        <f>'Region 3 2-hr hyetograph data'!D64</f>
        <v>1.0416666666666723E-2</v>
      </c>
    </row>
    <row r="45" spans="1:2" x14ac:dyDescent="0.2">
      <c r="A45" s="48">
        <f t="shared" si="0"/>
        <v>3.5833333333333353</v>
      </c>
      <c r="B45" s="50">
        <f>'Region 3 2-hr hyetograph data'!D65</f>
        <v>1.0416666666666723E-2</v>
      </c>
    </row>
    <row r="46" spans="1:2" x14ac:dyDescent="0.2">
      <c r="A46" s="48">
        <f t="shared" si="0"/>
        <v>3.6666666666666687</v>
      </c>
      <c r="B46" s="50">
        <f>'Region 3 2-hr hyetograph data'!D66</f>
        <v>1.0416666666666723E-2</v>
      </c>
    </row>
    <row r="47" spans="1:2" x14ac:dyDescent="0.2">
      <c r="A47" s="48">
        <f t="shared" si="0"/>
        <v>3.7500000000000022</v>
      </c>
      <c r="B47" s="50">
        <f>'Region 3 2-hr hyetograph data'!D67</f>
        <v>1.0416666666666723E-2</v>
      </c>
    </row>
    <row r="48" spans="1:2" x14ac:dyDescent="0.2">
      <c r="A48" s="48">
        <f t="shared" si="0"/>
        <v>3.8333333333333357</v>
      </c>
      <c r="B48" s="50">
        <f>'Region 3 2-hr hyetograph data'!D68</f>
        <v>1.0416666666666723E-2</v>
      </c>
    </row>
    <row r="49" spans="1:2" x14ac:dyDescent="0.2">
      <c r="A49" s="48">
        <f t="shared" si="0"/>
        <v>3.9166666666666692</v>
      </c>
      <c r="B49" s="50">
        <f>'Region 3 2-hr hyetograph data'!D69</f>
        <v>1.0416666666666723E-2</v>
      </c>
    </row>
    <row r="50" spans="1:2" x14ac:dyDescent="0.2">
      <c r="A50" s="48">
        <f t="shared" si="0"/>
        <v>4.0000000000000027</v>
      </c>
      <c r="B50" s="50">
        <f>'Region 3 2-hr hyetograph data'!D70</f>
        <v>1.0416666666666723E-2</v>
      </c>
    </row>
    <row r="51" spans="1:2" x14ac:dyDescent="0.2">
      <c r="A51" s="48">
        <f t="shared" si="0"/>
        <v>4.0833333333333357</v>
      </c>
      <c r="B51" s="49">
        <f>'Region 3 2-hr hyetograph data'!F47</f>
        <v>1.041666666666663E-2</v>
      </c>
    </row>
    <row r="52" spans="1:2" x14ac:dyDescent="0.2">
      <c r="A52" s="48">
        <f t="shared" si="0"/>
        <v>4.1666666666666687</v>
      </c>
      <c r="B52" s="49">
        <f>'Region 3 2-hr hyetograph data'!F48</f>
        <v>1.041666666666663E-2</v>
      </c>
    </row>
    <row r="53" spans="1:2" x14ac:dyDescent="0.2">
      <c r="A53" s="48">
        <f t="shared" si="0"/>
        <v>4.2500000000000018</v>
      </c>
      <c r="B53" s="49">
        <f>'Region 3 2-hr hyetograph data'!F49</f>
        <v>1.041666666666663E-2</v>
      </c>
    </row>
    <row r="54" spans="1:2" x14ac:dyDescent="0.2">
      <c r="A54" s="48">
        <f t="shared" si="0"/>
        <v>4.3333333333333348</v>
      </c>
      <c r="B54" s="49">
        <f>'Region 3 2-hr hyetograph data'!F50</f>
        <v>1.041666666666663E-2</v>
      </c>
    </row>
    <row r="55" spans="1:2" x14ac:dyDescent="0.2">
      <c r="A55" s="48">
        <f t="shared" si="0"/>
        <v>4.4166666666666679</v>
      </c>
      <c r="B55" s="49">
        <f>'Region 3 2-hr hyetograph data'!F51</f>
        <v>1.041666666666663E-2</v>
      </c>
    </row>
    <row r="56" spans="1:2" x14ac:dyDescent="0.2">
      <c r="A56" s="48">
        <f t="shared" si="0"/>
        <v>4.5000000000000009</v>
      </c>
      <c r="B56" s="49">
        <f>'Region 3 2-hr hyetograph data'!F52</f>
        <v>1.041666666666663E-2</v>
      </c>
    </row>
    <row r="57" spans="1:2" x14ac:dyDescent="0.2">
      <c r="A57" s="48">
        <f t="shared" si="0"/>
        <v>4.5833333333333339</v>
      </c>
      <c r="B57" s="49">
        <f>'Region 3 2-hr hyetograph data'!F53</f>
        <v>1.041666666666663E-2</v>
      </c>
    </row>
    <row r="58" spans="1:2" x14ac:dyDescent="0.2">
      <c r="A58" s="48">
        <f t="shared" si="0"/>
        <v>4.666666666666667</v>
      </c>
      <c r="B58" s="49">
        <f>'Region 3 2-hr hyetograph data'!F54</f>
        <v>1.041666666666663E-2</v>
      </c>
    </row>
    <row r="59" spans="1:2" x14ac:dyDescent="0.2">
      <c r="A59" s="48">
        <f t="shared" si="0"/>
        <v>4.75</v>
      </c>
      <c r="B59" s="49">
        <f>'Region 3 2-hr hyetograph data'!F55</f>
        <v>1.041666666666663E-2</v>
      </c>
    </row>
    <row r="60" spans="1:2" x14ac:dyDescent="0.2">
      <c r="A60" s="48">
        <f t="shared" si="0"/>
        <v>4.833333333333333</v>
      </c>
      <c r="B60" s="49">
        <f>'Region 3 2-hr hyetograph data'!F56</f>
        <v>1.041666666666663E-2</v>
      </c>
    </row>
    <row r="61" spans="1:2" x14ac:dyDescent="0.2">
      <c r="A61" s="48">
        <f t="shared" si="0"/>
        <v>4.9166666666666661</v>
      </c>
      <c r="B61" s="49">
        <f>'Region 3 2-hr hyetograph data'!F57</f>
        <v>1.041666666666663E-2</v>
      </c>
    </row>
    <row r="62" spans="1:2" x14ac:dyDescent="0.2">
      <c r="A62" s="48">
        <f t="shared" si="0"/>
        <v>4.9999999999999991</v>
      </c>
      <c r="B62" s="49">
        <f>'Region 3 2-hr hyetograph data'!F58</f>
        <v>1.041666666666663E-2</v>
      </c>
    </row>
    <row r="63" spans="1:2" x14ac:dyDescent="0.2">
      <c r="A63" s="48">
        <f t="shared" si="0"/>
        <v>5.0833333333333321</v>
      </c>
      <c r="B63" s="49">
        <f>'Region 3 2-hr hyetograph data'!F59</f>
        <v>1.041666666666663E-2</v>
      </c>
    </row>
    <row r="64" spans="1:2" x14ac:dyDescent="0.2">
      <c r="A64" s="48">
        <f t="shared" si="0"/>
        <v>5.1666666666666652</v>
      </c>
      <c r="B64" s="49">
        <f>'Region 3 2-hr hyetograph data'!F60</f>
        <v>5.0000000000000044E-3</v>
      </c>
    </row>
    <row r="65" spans="1:2" x14ac:dyDescent="0.2">
      <c r="A65" s="48">
        <f t="shared" si="0"/>
        <v>5.2499999999999982</v>
      </c>
      <c r="B65" s="49">
        <f>'Region 3 2-hr hyetograph data'!F61</f>
        <v>5.0000000000000044E-3</v>
      </c>
    </row>
    <row r="66" spans="1:2" x14ac:dyDescent="0.2">
      <c r="A66" s="48">
        <f t="shared" si="0"/>
        <v>5.3333333333333313</v>
      </c>
      <c r="B66" s="49">
        <f>'Region 3 2-hr hyetograph data'!F62</f>
        <v>5.0000000000000044E-3</v>
      </c>
    </row>
    <row r="67" spans="1:2" x14ac:dyDescent="0.2">
      <c r="A67" s="48">
        <f t="shared" si="0"/>
        <v>5.4166666666666643</v>
      </c>
      <c r="B67" s="49">
        <f>'Region 3 2-hr hyetograph data'!F63</f>
        <v>5.0000000000000044E-3</v>
      </c>
    </row>
    <row r="68" spans="1:2" x14ac:dyDescent="0.2">
      <c r="A68" s="48">
        <f t="shared" si="0"/>
        <v>5.4999999999999973</v>
      </c>
      <c r="B68" s="49">
        <f>'Region 3 2-hr hyetograph data'!F64</f>
        <v>5.0000000000000044E-3</v>
      </c>
    </row>
    <row r="69" spans="1:2" x14ac:dyDescent="0.2">
      <c r="A69" s="48">
        <f t="shared" ref="A69:A74" si="1">A68+(1/12)</f>
        <v>5.5833333333333304</v>
      </c>
      <c r="B69" s="49">
        <f>'Region 3 2-hr hyetograph data'!F65</f>
        <v>5.0000000000000044E-3</v>
      </c>
    </row>
    <row r="70" spans="1:2" x14ac:dyDescent="0.2">
      <c r="A70" s="48">
        <f t="shared" si="1"/>
        <v>5.6666666666666634</v>
      </c>
      <c r="B70" s="49">
        <f>'Region 3 2-hr hyetograph data'!F66</f>
        <v>5.0000000000000044E-3</v>
      </c>
    </row>
    <row r="71" spans="1:2" x14ac:dyDescent="0.2">
      <c r="A71" s="48">
        <f t="shared" si="1"/>
        <v>5.7499999999999964</v>
      </c>
      <c r="B71" s="49">
        <f>'Region 3 2-hr hyetograph data'!F67</f>
        <v>5.0000000000000044E-3</v>
      </c>
    </row>
    <row r="72" spans="1:2" x14ac:dyDescent="0.2">
      <c r="A72" s="48">
        <f t="shared" si="1"/>
        <v>5.8333333333333295</v>
      </c>
      <c r="B72" s="49">
        <f>'Region 3 2-hr hyetograph data'!F68</f>
        <v>5.0000000000000044E-3</v>
      </c>
    </row>
    <row r="73" spans="1:2" x14ac:dyDescent="0.2">
      <c r="A73" s="48">
        <f t="shared" si="1"/>
        <v>5.9166666666666625</v>
      </c>
      <c r="B73" s="49">
        <f>'Region 3 2-hr hyetograph data'!F69</f>
        <v>5.0000000000000044E-3</v>
      </c>
    </row>
    <row r="74" spans="1:2" x14ac:dyDescent="0.2">
      <c r="A74" s="48">
        <f t="shared" si="1"/>
        <v>5.9999999999999956</v>
      </c>
      <c r="B74" s="49">
        <f>'Region 3 2-hr hyetograph data'!F70</f>
        <v>5.0000000000000044E-3</v>
      </c>
    </row>
    <row r="75" spans="1:2" x14ac:dyDescent="0.2">
      <c r="B75" s="7"/>
    </row>
    <row r="76" spans="1:2" x14ac:dyDescent="0.2">
      <c r="A76" s="3" t="s">
        <v>28</v>
      </c>
      <c r="B76" s="5">
        <f>+SUM(B3:B74)</f>
        <v>5.4398796899753474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START HERE - INSTRUCTIONS</vt:lpstr>
      <vt:lpstr>Region 1 2-hr hyetograph data</vt:lpstr>
      <vt:lpstr>Region 1 2-hr hyetograph plot</vt:lpstr>
      <vt:lpstr>Region 2 2-hr hyetograph data</vt:lpstr>
      <vt:lpstr>Region 2 2-hr hyetograph plot</vt:lpstr>
      <vt:lpstr>Region 3 2-hr hyetograph data</vt:lpstr>
      <vt:lpstr>Region 3 2-hr hyetograph plot</vt:lpstr>
    </vt:vector>
  </TitlesOfParts>
  <Company>dnrc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Michele Lemieux</dc:creator>
  <cp:lastModifiedBy>Gary Fischer</cp:lastModifiedBy>
  <cp:lastPrinted>2008-06-24T22:51:37Z</cp:lastPrinted>
  <dcterms:created xsi:type="dcterms:W3CDTF">2008-01-02T19:04:04Z</dcterms:created>
  <dcterms:modified xsi:type="dcterms:W3CDTF">2020-06-05T17:06:09Z</dcterms:modified>
</cp:coreProperties>
</file>